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filterPrivacy="1" codeName="ThisWorkbook" defaultThemeVersion="124226"/>
  <xr:revisionPtr revIDLastSave="104" documentId="8_{81511411-60D7-414B-9E08-F480491FDE79}" xr6:coauthVersionLast="47" xr6:coauthVersionMax="47" xr10:uidLastSave="{BED58600-6F6C-4A71-B83B-55404177777C}"/>
  <bookViews>
    <workbookView xWindow="-110" yWindow="-110" windowWidth="19420" windowHeight="10300" tabRatio="857" firstSheet="6"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5" l="1"/>
  <c r="X9" i="5"/>
  <c r="L8" i="5"/>
  <c r="AR8" i="5"/>
  <c r="K13" i="35"/>
  <c r="J11" i="35"/>
  <c r="K11" i="35"/>
  <c r="L11" i="35"/>
  <c r="M11" i="35"/>
  <c r="J12" i="35"/>
  <c r="K12" i="35"/>
  <c r="L12" i="35"/>
  <c r="M12" i="35"/>
  <c r="J13" i="35"/>
  <c r="L13" i="35"/>
  <c r="M13" i="35"/>
  <c r="AW549" i="5"/>
  <c r="AR549" i="5"/>
  <c r="AN549" i="5"/>
  <c r="AJ549" i="5"/>
  <c r="AF549" i="5"/>
  <c r="AB549" i="5"/>
  <c r="X549" i="5"/>
  <c r="T549" i="5"/>
  <c r="P549" i="5"/>
  <c r="L549" i="5"/>
  <c r="AW539" i="5"/>
  <c r="AR539" i="5"/>
  <c r="AN539" i="5"/>
  <c r="AJ539" i="5"/>
  <c r="AF539" i="5"/>
  <c r="AB539" i="5"/>
  <c r="X539" i="5"/>
  <c r="T539" i="5"/>
  <c r="P539" i="5"/>
  <c r="L539" i="5"/>
  <c r="AW529" i="5"/>
  <c r="AR529" i="5"/>
  <c r="AN529" i="5"/>
  <c r="AJ529" i="5"/>
  <c r="AF529" i="5"/>
  <c r="AB529" i="5"/>
  <c r="X529" i="5"/>
  <c r="T529" i="5"/>
  <c r="P529" i="5"/>
  <c r="L529" i="5"/>
  <c r="AW519" i="5"/>
  <c r="AR519" i="5"/>
  <c r="AN519" i="5"/>
  <c r="AJ519" i="5"/>
  <c r="AF519" i="5"/>
  <c r="AB519" i="5"/>
  <c r="X519" i="5"/>
  <c r="T519" i="5"/>
  <c r="P519" i="5"/>
  <c r="L519" i="5"/>
  <c r="AW509" i="5"/>
  <c r="AR509" i="5"/>
  <c r="AN509" i="5"/>
  <c r="AJ509" i="5"/>
  <c r="AF509" i="5"/>
  <c r="AB509" i="5"/>
  <c r="X509" i="5"/>
  <c r="T509" i="5"/>
  <c r="P509" i="5"/>
  <c r="L509" i="5"/>
  <c r="AW499" i="5"/>
  <c r="AR499" i="5"/>
  <c r="AN499" i="5"/>
  <c r="AJ499" i="5"/>
  <c r="AF499" i="5"/>
  <c r="AB499" i="5"/>
  <c r="X499" i="5"/>
  <c r="T499" i="5"/>
  <c r="P499" i="5"/>
  <c r="L499" i="5"/>
  <c r="AW490" i="5"/>
  <c r="AR490" i="5"/>
  <c r="AN490" i="5"/>
  <c r="AJ490" i="5"/>
  <c r="AF490" i="5"/>
  <c r="AB490" i="5"/>
  <c r="X490" i="5"/>
  <c r="T490" i="5"/>
  <c r="P490" i="5"/>
  <c r="L490"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79" i="5"/>
  <c r="AR479" i="5"/>
  <c r="AN479" i="5"/>
  <c r="AJ479" i="5"/>
  <c r="AF479" i="5"/>
  <c r="AB479" i="5"/>
  <c r="X479" i="5"/>
  <c r="T479" i="5"/>
  <c r="P479" i="5"/>
  <c r="L479" i="5"/>
  <c r="AW469" i="5"/>
  <c r="AR469" i="5"/>
  <c r="AN469" i="5"/>
  <c r="AJ469" i="5"/>
  <c r="AF469" i="5"/>
  <c r="AB469" i="5"/>
  <c r="X469" i="5"/>
  <c r="T469" i="5"/>
  <c r="P469" i="5"/>
  <c r="L469" i="5"/>
  <c r="AW459" i="5"/>
  <c r="AR459" i="5"/>
  <c r="AN459" i="5"/>
  <c r="AJ459" i="5"/>
  <c r="AF459" i="5"/>
  <c r="AB459" i="5"/>
  <c r="X459" i="5"/>
  <c r="T459" i="5"/>
  <c r="P459" i="5"/>
  <c r="L459" i="5"/>
  <c r="AW449" i="5"/>
  <c r="AR449" i="5"/>
  <c r="AN449" i="5"/>
  <c r="AJ449" i="5"/>
  <c r="AF449" i="5"/>
  <c r="AB449" i="5"/>
  <c r="X449" i="5"/>
  <c r="T449" i="5"/>
  <c r="P449" i="5"/>
  <c r="L449" i="5"/>
  <c r="AW439" i="5"/>
  <c r="AR439" i="5"/>
  <c r="AN439" i="5"/>
  <c r="AJ439" i="5"/>
  <c r="AF439" i="5"/>
  <c r="AB439" i="5"/>
  <c r="X439" i="5"/>
  <c r="T439" i="5"/>
  <c r="P439" i="5"/>
  <c r="L439" i="5"/>
  <c r="AW429" i="5"/>
  <c r="AR429" i="5"/>
  <c r="AN429" i="5"/>
  <c r="AJ429" i="5"/>
  <c r="AF429" i="5"/>
  <c r="AB429" i="5"/>
  <c r="X429" i="5"/>
  <c r="T429" i="5"/>
  <c r="P429" i="5"/>
  <c r="L429" i="5"/>
  <c r="AW419" i="5"/>
  <c r="AR419" i="5"/>
  <c r="AN419" i="5"/>
  <c r="AJ419" i="5"/>
  <c r="AF419" i="5"/>
  <c r="AB419" i="5"/>
  <c r="X419" i="5"/>
  <c r="T419" i="5"/>
  <c r="P419" i="5"/>
  <c r="L419" i="5"/>
  <c r="AW409" i="5"/>
  <c r="AR409" i="5"/>
  <c r="AN409" i="5"/>
  <c r="AJ409" i="5"/>
  <c r="AF409" i="5"/>
  <c r="AB409" i="5"/>
  <c r="X409" i="5"/>
  <c r="T409" i="5"/>
  <c r="P409" i="5"/>
  <c r="L409" i="5"/>
  <c r="AW399" i="5"/>
  <c r="AR399" i="5"/>
  <c r="AN399" i="5"/>
  <c r="AJ399" i="5"/>
  <c r="AF399" i="5"/>
  <c r="AB399" i="5"/>
  <c r="X399" i="5"/>
  <c r="T399" i="5"/>
  <c r="P399" i="5"/>
  <c r="L399" i="5"/>
  <c r="AW390" i="5"/>
  <c r="AR390" i="5"/>
  <c r="AN390" i="5"/>
  <c r="AJ390" i="5"/>
  <c r="AF390" i="5"/>
  <c r="AB390" i="5"/>
  <c r="X390" i="5"/>
  <c r="T390" i="5"/>
  <c r="P390" i="5"/>
  <c r="L390"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79" i="5"/>
  <c r="AR379" i="5"/>
  <c r="AN379" i="5"/>
  <c r="AJ379" i="5"/>
  <c r="AF379" i="5"/>
  <c r="AB379" i="5"/>
  <c r="X379" i="5"/>
  <c r="T379" i="5"/>
  <c r="P379" i="5"/>
  <c r="L379" i="5"/>
  <c r="AW369" i="5"/>
  <c r="AR369" i="5"/>
  <c r="AN369" i="5"/>
  <c r="AJ369" i="5"/>
  <c r="AF369" i="5"/>
  <c r="AB369" i="5"/>
  <c r="X369" i="5"/>
  <c r="T369" i="5"/>
  <c r="P369" i="5"/>
  <c r="L369" i="5"/>
  <c r="AW359" i="5"/>
  <c r="AR359" i="5"/>
  <c r="AN359" i="5"/>
  <c r="AJ359" i="5"/>
  <c r="AF359" i="5"/>
  <c r="AB359" i="5"/>
  <c r="X359" i="5"/>
  <c r="T359" i="5"/>
  <c r="P359" i="5"/>
  <c r="L359" i="5"/>
  <c r="AW349" i="5"/>
  <c r="AR349" i="5"/>
  <c r="AN349" i="5"/>
  <c r="AJ349" i="5"/>
  <c r="AF349" i="5"/>
  <c r="AB349" i="5"/>
  <c r="X349" i="5"/>
  <c r="T349" i="5"/>
  <c r="P349" i="5"/>
  <c r="L349" i="5"/>
  <c r="AW339" i="5"/>
  <c r="AR339" i="5"/>
  <c r="AN339" i="5"/>
  <c r="AJ339" i="5"/>
  <c r="AF339" i="5"/>
  <c r="AB339" i="5"/>
  <c r="X339" i="5"/>
  <c r="T339" i="5"/>
  <c r="P339" i="5"/>
  <c r="L339" i="5"/>
  <c r="AW329" i="5"/>
  <c r="AR329" i="5"/>
  <c r="AN329" i="5"/>
  <c r="AJ329" i="5"/>
  <c r="AF329" i="5"/>
  <c r="AB329" i="5"/>
  <c r="X329" i="5"/>
  <c r="T329" i="5"/>
  <c r="P329" i="5"/>
  <c r="L329" i="5"/>
  <c r="AW319" i="5"/>
  <c r="AR319" i="5"/>
  <c r="AN319" i="5"/>
  <c r="AJ319" i="5"/>
  <c r="AF319" i="5"/>
  <c r="AB319" i="5"/>
  <c r="X319" i="5"/>
  <c r="T319" i="5"/>
  <c r="P319" i="5"/>
  <c r="L319" i="5"/>
  <c r="AW309" i="5"/>
  <c r="AR309" i="5"/>
  <c r="AN309" i="5"/>
  <c r="AJ309" i="5"/>
  <c r="AF309" i="5"/>
  <c r="AB309" i="5"/>
  <c r="X309" i="5"/>
  <c r="T309" i="5"/>
  <c r="P309" i="5"/>
  <c r="L309" i="5"/>
  <c r="AW299" i="5"/>
  <c r="AR299" i="5"/>
  <c r="AN299" i="5"/>
  <c r="AJ299" i="5"/>
  <c r="AF299" i="5"/>
  <c r="AB299" i="5"/>
  <c r="X299" i="5"/>
  <c r="T299" i="5"/>
  <c r="P299" i="5"/>
  <c r="L299" i="5"/>
  <c r="AW290" i="5"/>
  <c r="AR290" i="5"/>
  <c r="AN290" i="5"/>
  <c r="AJ290" i="5"/>
  <c r="AF290" i="5"/>
  <c r="AB290" i="5"/>
  <c r="X290" i="5"/>
  <c r="T290" i="5"/>
  <c r="P290" i="5"/>
  <c r="L290"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79" i="5"/>
  <c r="AR279" i="5"/>
  <c r="AN279" i="5"/>
  <c r="AJ279" i="5"/>
  <c r="AF279" i="5"/>
  <c r="AB279" i="5"/>
  <c r="X279" i="5"/>
  <c r="T279" i="5"/>
  <c r="P279" i="5"/>
  <c r="L279" i="5"/>
  <c r="AW269" i="5"/>
  <c r="AR269" i="5"/>
  <c r="AN269" i="5"/>
  <c r="AJ269" i="5"/>
  <c r="AF269" i="5"/>
  <c r="AB269" i="5"/>
  <c r="X269" i="5"/>
  <c r="T269" i="5"/>
  <c r="P269" i="5"/>
  <c r="L269" i="5"/>
  <c r="AW259" i="5"/>
  <c r="AR259" i="5"/>
  <c r="AN259" i="5"/>
  <c r="AJ259" i="5"/>
  <c r="AF259" i="5"/>
  <c r="AB259" i="5"/>
  <c r="X259" i="5"/>
  <c r="T259" i="5"/>
  <c r="P259" i="5"/>
  <c r="L259"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557" i="5"/>
  <c r="AP557" i="5"/>
  <c r="AO557" i="5"/>
  <c r="AM557" i="5"/>
  <c r="AL557" i="5"/>
  <c r="AK557" i="5"/>
  <c r="AI557" i="5"/>
  <c r="AH557" i="5"/>
  <c r="AG557" i="5"/>
  <c r="AE557" i="5"/>
  <c r="AD557" i="5"/>
  <c r="AC557" i="5"/>
  <c r="AR556" i="5"/>
  <c r="AN556" i="5"/>
  <c r="AJ556" i="5"/>
  <c r="AF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8" i="5"/>
  <c r="AN548" i="5"/>
  <c r="AJ548" i="5"/>
  <c r="AF548"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8" i="5"/>
  <c r="AN538" i="5"/>
  <c r="AJ538" i="5"/>
  <c r="AF538"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8" i="5"/>
  <c r="AN528" i="5"/>
  <c r="AJ528" i="5"/>
  <c r="AF528"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8" i="5"/>
  <c r="AN518" i="5"/>
  <c r="AJ518" i="5"/>
  <c r="AF518" i="5"/>
  <c r="AR517" i="5"/>
  <c r="AN517" i="5"/>
  <c r="AJ517" i="5"/>
  <c r="AF517" i="5"/>
  <c r="AR516" i="5"/>
  <c r="AN516" i="5"/>
  <c r="AJ516" i="5"/>
  <c r="AF516" i="5"/>
  <c r="AR515" i="5"/>
  <c r="AN515" i="5"/>
  <c r="AJ515" i="5"/>
  <c r="AF515" i="5"/>
  <c r="AR514" i="5"/>
  <c r="AN514" i="5"/>
  <c r="AJ514" i="5"/>
  <c r="AF514" i="5"/>
  <c r="AR513" i="5"/>
  <c r="AN513" i="5"/>
  <c r="AJ513" i="5"/>
  <c r="AF513" i="5"/>
  <c r="AR512" i="5"/>
  <c r="AN512" i="5"/>
  <c r="AJ512" i="5"/>
  <c r="AF512" i="5"/>
  <c r="AR511" i="5"/>
  <c r="AN511" i="5"/>
  <c r="AJ511" i="5"/>
  <c r="AF511" i="5"/>
  <c r="AR510" i="5"/>
  <c r="AN510" i="5"/>
  <c r="AJ510" i="5"/>
  <c r="AF510" i="5"/>
  <c r="AR508" i="5"/>
  <c r="AN508" i="5"/>
  <c r="AJ508" i="5"/>
  <c r="AR507" i="5"/>
  <c r="AN507" i="5"/>
  <c r="AJ507" i="5"/>
  <c r="AF507" i="5"/>
  <c r="AQ506" i="5"/>
  <c r="AP506" i="5"/>
  <c r="AO506" i="5"/>
  <c r="AM506" i="5"/>
  <c r="AL506" i="5"/>
  <c r="AK506" i="5"/>
  <c r="AI506" i="5"/>
  <c r="AH506" i="5"/>
  <c r="AG506" i="5"/>
  <c r="AE506" i="5"/>
  <c r="AD506" i="5"/>
  <c r="AC506" i="5"/>
  <c r="AR505" i="5"/>
  <c r="AN505" i="5"/>
  <c r="AJ505" i="5"/>
  <c r="AF505" i="5"/>
  <c r="AR504" i="5"/>
  <c r="AN504" i="5"/>
  <c r="AJ504" i="5"/>
  <c r="AF504" i="5"/>
  <c r="AR503" i="5"/>
  <c r="AN503" i="5"/>
  <c r="AJ503" i="5"/>
  <c r="AF503" i="5"/>
  <c r="AR502" i="5"/>
  <c r="AN502" i="5"/>
  <c r="AJ502" i="5"/>
  <c r="AF502" i="5"/>
  <c r="AR501" i="5"/>
  <c r="AN501" i="5"/>
  <c r="AJ501" i="5"/>
  <c r="AF501" i="5"/>
  <c r="AR500" i="5"/>
  <c r="AN500" i="5"/>
  <c r="AJ500" i="5"/>
  <c r="AF500" i="5"/>
  <c r="AR498" i="5"/>
  <c r="AN498" i="5"/>
  <c r="AJ498" i="5"/>
  <c r="AF498"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80" i="5"/>
  <c r="AN480" i="5"/>
  <c r="AJ480" i="5"/>
  <c r="AF480" i="5"/>
  <c r="AR478" i="5"/>
  <c r="AN478" i="5"/>
  <c r="AJ478" i="5"/>
  <c r="AF478"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8" i="5"/>
  <c r="AN468" i="5"/>
  <c r="AJ468" i="5"/>
  <c r="AF468"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8" i="5"/>
  <c r="AN458" i="5"/>
  <c r="AJ458" i="5"/>
  <c r="AF458" i="5"/>
  <c r="AR457" i="5"/>
  <c r="AN457" i="5"/>
  <c r="AJ457" i="5"/>
  <c r="AR456" i="5"/>
  <c r="AN456" i="5"/>
  <c r="AJ456" i="5"/>
  <c r="AF456" i="5"/>
  <c r="AQ455" i="5"/>
  <c r="AP455" i="5"/>
  <c r="AO455" i="5"/>
  <c r="AM455" i="5"/>
  <c r="AL455" i="5"/>
  <c r="AK455" i="5"/>
  <c r="AI455" i="5"/>
  <c r="AH455" i="5"/>
  <c r="AG455" i="5"/>
  <c r="AE455" i="5"/>
  <c r="AD455" i="5"/>
  <c r="AC455" i="5"/>
  <c r="AF455" i="5" s="1"/>
  <c r="AR454" i="5"/>
  <c r="AN454" i="5"/>
  <c r="AJ454" i="5"/>
  <c r="AF454" i="5"/>
  <c r="AR453" i="5"/>
  <c r="AN453" i="5"/>
  <c r="AJ453" i="5"/>
  <c r="AF453" i="5"/>
  <c r="AR452" i="5"/>
  <c r="AN452" i="5"/>
  <c r="AJ452" i="5"/>
  <c r="AF452" i="5"/>
  <c r="AR451" i="5"/>
  <c r="AN451" i="5"/>
  <c r="AJ451" i="5"/>
  <c r="AF451" i="5"/>
  <c r="AR450" i="5"/>
  <c r="AN450" i="5"/>
  <c r="AJ450" i="5"/>
  <c r="AF450" i="5"/>
  <c r="AR448" i="5"/>
  <c r="AN448" i="5"/>
  <c r="AJ448" i="5"/>
  <c r="AF448"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8" i="5"/>
  <c r="AN438" i="5"/>
  <c r="AJ438" i="5"/>
  <c r="AF438"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8" i="5"/>
  <c r="AN428" i="5"/>
  <c r="AJ428" i="5"/>
  <c r="AF428"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8" i="5"/>
  <c r="AN418" i="5"/>
  <c r="AJ418" i="5"/>
  <c r="AF418"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8" i="5"/>
  <c r="AN408" i="5"/>
  <c r="AJ408" i="5"/>
  <c r="AF408" i="5"/>
  <c r="AR407" i="5"/>
  <c r="AN407" i="5"/>
  <c r="AJ407" i="5"/>
  <c r="AF407" i="5"/>
  <c r="AR406" i="5"/>
  <c r="AN406" i="5"/>
  <c r="AJ406" i="5"/>
  <c r="AR405" i="5"/>
  <c r="AN405" i="5"/>
  <c r="AJ405" i="5"/>
  <c r="AF405" i="5"/>
  <c r="AQ404" i="5"/>
  <c r="AP404" i="5"/>
  <c r="AO404" i="5"/>
  <c r="AM404" i="5"/>
  <c r="AL404" i="5"/>
  <c r="AK404" i="5"/>
  <c r="AI404" i="5"/>
  <c r="AH404" i="5"/>
  <c r="AG404" i="5"/>
  <c r="AE404" i="5"/>
  <c r="AD404" i="5"/>
  <c r="AC404" i="5"/>
  <c r="AR403" i="5"/>
  <c r="AN403" i="5"/>
  <c r="AJ403" i="5"/>
  <c r="AF403" i="5"/>
  <c r="AR402" i="5"/>
  <c r="AN402" i="5"/>
  <c r="AJ402" i="5"/>
  <c r="AF402" i="5"/>
  <c r="AR401" i="5"/>
  <c r="AN401" i="5"/>
  <c r="AJ401" i="5"/>
  <c r="AF401" i="5"/>
  <c r="AR400" i="5"/>
  <c r="AN400" i="5"/>
  <c r="AJ400" i="5"/>
  <c r="AF400" i="5"/>
  <c r="AR398" i="5"/>
  <c r="AN398" i="5"/>
  <c r="AJ398" i="5"/>
  <c r="AF398"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80" i="5"/>
  <c r="AN380" i="5"/>
  <c r="AJ380" i="5"/>
  <c r="AF380" i="5"/>
  <c r="AR378" i="5"/>
  <c r="AN378" i="5"/>
  <c r="AJ378" i="5"/>
  <c r="AF378"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8" i="5"/>
  <c r="AN368" i="5"/>
  <c r="AJ368" i="5"/>
  <c r="AF368"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8" i="5"/>
  <c r="AN358" i="5"/>
  <c r="AJ358" i="5"/>
  <c r="AF358" i="5"/>
  <c r="AR357" i="5"/>
  <c r="AN357" i="5"/>
  <c r="AJ357" i="5"/>
  <c r="AF357" i="5"/>
  <c r="AR356" i="5"/>
  <c r="AN356" i="5"/>
  <c r="AJ356" i="5"/>
  <c r="AF356" i="5"/>
  <c r="AR355" i="5"/>
  <c r="AN355" i="5"/>
  <c r="AJ355" i="5"/>
  <c r="AR354" i="5"/>
  <c r="AN354" i="5"/>
  <c r="AJ354" i="5"/>
  <c r="AF354" i="5"/>
  <c r="AQ353" i="5"/>
  <c r="AP353" i="5"/>
  <c r="AO353" i="5"/>
  <c r="AM353" i="5"/>
  <c r="AL353" i="5"/>
  <c r="AK353" i="5"/>
  <c r="AI353" i="5"/>
  <c r="AH353" i="5"/>
  <c r="AG353" i="5"/>
  <c r="AJ353" i="5" s="1"/>
  <c r="AE353" i="5"/>
  <c r="AD353" i="5"/>
  <c r="AC353" i="5"/>
  <c r="AR352" i="5"/>
  <c r="AN352" i="5"/>
  <c r="AJ352" i="5"/>
  <c r="AF352" i="5"/>
  <c r="AR351" i="5"/>
  <c r="AN351" i="5"/>
  <c r="AJ351" i="5"/>
  <c r="AF351" i="5"/>
  <c r="AR350" i="5"/>
  <c r="AN350" i="5"/>
  <c r="AJ350" i="5"/>
  <c r="AF350" i="5"/>
  <c r="AR348" i="5"/>
  <c r="AN348" i="5"/>
  <c r="AJ348" i="5"/>
  <c r="AF348"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8" i="5"/>
  <c r="AN338" i="5"/>
  <c r="AJ338" i="5"/>
  <c r="AF338"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8" i="5"/>
  <c r="AN328" i="5"/>
  <c r="AJ328" i="5"/>
  <c r="AF328"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8" i="5"/>
  <c r="AN318" i="5"/>
  <c r="AJ318" i="5"/>
  <c r="AF318"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8" i="5"/>
  <c r="AN308" i="5"/>
  <c r="AJ308" i="5"/>
  <c r="AF308" i="5"/>
  <c r="AR307" i="5"/>
  <c r="AN307" i="5"/>
  <c r="AJ307" i="5"/>
  <c r="AF307" i="5"/>
  <c r="AR306" i="5"/>
  <c r="AN306" i="5"/>
  <c r="AJ306" i="5"/>
  <c r="AF306" i="5"/>
  <c r="AR305" i="5"/>
  <c r="AN305" i="5"/>
  <c r="AJ305" i="5"/>
  <c r="AF305" i="5"/>
  <c r="AR304" i="5"/>
  <c r="AN304" i="5"/>
  <c r="AJ304" i="5"/>
  <c r="AR303" i="5"/>
  <c r="AN303" i="5"/>
  <c r="AJ303" i="5"/>
  <c r="AF303" i="5"/>
  <c r="AQ302" i="5"/>
  <c r="AP302" i="5"/>
  <c r="AO302" i="5"/>
  <c r="AM302" i="5"/>
  <c r="AL302" i="5"/>
  <c r="AK302" i="5"/>
  <c r="AI302" i="5"/>
  <c r="AH302" i="5"/>
  <c r="AG302" i="5"/>
  <c r="AE302" i="5"/>
  <c r="AD302" i="5"/>
  <c r="AC302" i="5"/>
  <c r="AR301" i="5"/>
  <c r="AN301" i="5"/>
  <c r="AJ301" i="5"/>
  <c r="AF301" i="5"/>
  <c r="AR300" i="5"/>
  <c r="AN300" i="5"/>
  <c r="AJ300" i="5"/>
  <c r="AF300" i="5"/>
  <c r="AR298" i="5"/>
  <c r="AN298" i="5"/>
  <c r="AJ298" i="5"/>
  <c r="AF298"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80" i="5"/>
  <c r="AN280" i="5"/>
  <c r="AJ280" i="5"/>
  <c r="AF280"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J201" i="5" s="1"/>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L19" i="35" s="1"/>
  <c r="AJ18" i="5"/>
  <c r="K19" i="35" s="1"/>
  <c r="AF18" i="5"/>
  <c r="AR17" i="5"/>
  <c r="AN17" i="5"/>
  <c r="AJ17" i="5"/>
  <c r="AF17" i="5"/>
  <c r="J18" i="35" s="1"/>
  <c r="AR16" i="5"/>
  <c r="M17" i="35" s="1"/>
  <c r="AN16" i="5"/>
  <c r="L17" i="35" s="1"/>
  <c r="AJ16" i="5"/>
  <c r="K17" i="35" s="1"/>
  <c r="AF16" i="5"/>
  <c r="AR15" i="5"/>
  <c r="AN15" i="5"/>
  <c r="AJ15" i="5"/>
  <c r="AF15" i="5"/>
  <c r="J16" i="35" s="1"/>
  <c r="AR14" i="5"/>
  <c r="M14" i="35" s="1"/>
  <c r="AN14" i="5"/>
  <c r="L14" i="35" s="1"/>
  <c r="AJ14" i="5"/>
  <c r="AF14" i="5"/>
  <c r="AR13" i="5"/>
  <c r="AN13" i="5"/>
  <c r="AJ13" i="5"/>
  <c r="AF13" i="5"/>
  <c r="J8" i="35" s="1"/>
  <c r="AR12" i="5"/>
  <c r="M9" i="35" s="1"/>
  <c r="AN12" i="5"/>
  <c r="L9" i="35" s="1"/>
  <c r="AJ12" i="5"/>
  <c r="K9" i="35" s="1"/>
  <c r="AF12" i="5"/>
  <c r="J9" i="35" s="1"/>
  <c r="AR11" i="5"/>
  <c r="AN11" i="5"/>
  <c r="AJ11" i="5"/>
  <c r="K10" i="35" s="1"/>
  <c r="AF11" i="5"/>
  <c r="J10" i="35" s="1"/>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7" i="5"/>
  <c r="AU557" i="5"/>
  <c r="AT557" i="5"/>
  <c r="AS557" i="5"/>
  <c r="AW556" i="5"/>
  <c r="AW555" i="5"/>
  <c r="AW554" i="5"/>
  <c r="AW553" i="5"/>
  <c r="AW552" i="5"/>
  <c r="AW551" i="5"/>
  <c r="AW550" i="5"/>
  <c r="AW548" i="5"/>
  <c r="AW547" i="5"/>
  <c r="AW546" i="5"/>
  <c r="AW545" i="5"/>
  <c r="AW544" i="5"/>
  <c r="AW543" i="5"/>
  <c r="AW542" i="5"/>
  <c r="AW541" i="5"/>
  <c r="AW540" i="5"/>
  <c r="AW538" i="5"/>
  <c r="AW537" i="5"/>
  <c r="AW536" i="5"/>
  <c r="AW535" i="5"/>
  <c r="AW534" i="5"/>
  <c r="AW533" i="5"/>
  <c r="AW532" i="5"/>
  <c r="AW531" i="5"/>
  <c r="AW530" i="5"/>
  <c r="AW528" i="5"/>
  <c r="AW527" i="5"/>
  <c r="AW526" i="5"/>
  <c r="AW525" i="5"/>
  <c r="AW524" i="5"/>
  <c r="AW523" i="5"/>
  <c r="AW522" i="5"/>
  <c r="AW521" i="5"/>
  <c r="AW520" i="5"/>
  <c r="AW518" i="5"/>
  <c r="AW517" i="5"/>
  <c r="AW516" i="5"/>
  <c r="AW515" i="5"/>
  <c r="AW514" i="5"/>
  <c r="AW513" i="5"/>
  <c r="AW512" i="5"/>
  <c r="AW511" i="5"/>
  <c r="AW510" i="5"/>
  <c r="AW508" i="5"/>
  <c r="AW507" i="5"/>
  <c r="AV506" i="5"/>
  <c r="AU506" i="5"/>
  <c r="AT506" i="5"/>
  <c r="AS506" i="5"/>
  <c r="AW505" i="5"/>
  <c r="AW504" i="5"/>
  <c r="AW503" i="5"/>
  <c r="AW502" i="5"/>
  <c r="AW501" i="5"/>
  <c r="AW500" i="5"/>
  <c r="AW498" i="5"/>
  <c r="AW497" i="5"/>
  <c r="AW496" i="5"/>
  <c r="AW495" i="5"/>
  <c r="AW494" i="5"/>
  <c r="AW493" i="5"/>
  <c r="AW492" i="5"/>
  <c r="AW491" i="5"/>
  <c r="AW480" i="5"/>
  <c r="AW478" i="5"/>
  <c r="AW477" i="5"/>
  <c r="AW476" i="5"/>
  <c r="AW475" i="5"/>
  <c r="AW474" i="5"/>
  <c r="AW473" i="5"/>
  <c r="AW472" i="5"/>
  <c r="AW471" i="5"/>
  <c r="AW470" i="5"/>
  <c r="AW468" i="5"/>
  <c r="AW467" i="5"/>
  <c r="AW466" i="5"/>
  <c r="AW465" i="5"/>
  <c r="AW464" i="5"/>
  <c r="AW463" i="5"/>
  <c r="AW462" i="5"/>
  <c r="AW461" i="5"/>
  <c r="AW460" i="5"/>
  <c r="AW458" i="5"/>
  <c r="AW457" i="5"/>
  <c r="AW456" i="5"/>
  <c r="AV455" i="5"/>
  <c r="AU455" i="5"/>
  <c r="AT455" i="5"/>
  <c r="AS455" i="5"/>
  <c r="AW454" i="5"/>
  <c r="AW453" i="5"/>
  <c r="AW452" i="5"/>
  <c r="AW451" i="5"/>
  <c r="AW450" i="5"/>
  <c r="AW448" i="5"/>
  <c r="AW447" i="5"/>
  <c r="AW446" i="5"/>
  <c r="AW445" i="5"/>
  <c r="AW444" i="5"/>
  <c r="AW443" i="5"/>
  <c r="AW442" i="5"/>
  <c r="AW441" i="5"/>
  <c r="AW440" i="5"/>
  <c r="AW438" i="5"/>
  <c r="AW437" i="5"/>
  <c r="AW436" i="5"/>
  <c r="AW435" i="5"/>
  <c r="AW434" i="5"/>
  <c r="AW433" i="5"/>
  <c r="AW432" i="5"/>
  <c r="AW431" i="5"/>
  <c r="AW430" i="5"/>
  <c r="AW428" i="5"/>
  <c r="AW427" i="5"/>
  <c r="AW426" i="5"/>
  <c r="AW425" i="5"/>
  <c r="AW424" i="5"/>
  <c r="AW423" i="5"/>
  <c r="AW422" i="5"/>
  <c r="AW421" i="5"/>
  <c r="AW420" i="5"/>
  <c r="AW418" i="5"/>
  <c r="AW417" i="5"/>
  <c r="AW416" i="5"/>
  <c r="AW415" i="5"/>
  <c r="AW414" i="5"/>
  <c r="AW413" i="5"/>
  <c r="AW412" i="5"/>
  <c r="AW411" i="5"/>
  <c r="AW410" i="5"/>
  <c r="AW408" i="5"/>
  <c r="AW407" i="5"/>
  <c r="AW406" i="5"/>
  <c r="AW405" i="5"/>
  <c r="AV404" i="5"/>
  <c r="AU404" i="5"/>
  <c r="AT404" i="5"/>
  <c r="AS404" i="5"/>
  <c r="AW403" i="5"/>
  <c r="AW402" i="5"/>
  <c r="AW401" i="5"/>
  <c r="AW400" i="5"/>
  <c r="AW398" i="5"/>
  <c r="AW397" i="5"/>
  <c r="AW396" i="5"/>
  <c r="AW395" i="5"/>
  <c r="AW394" i="5"/>
  <c r="AW393" i="5"/>
  <c r="AW392" i="5"/>
  <c r="AW391" i="5"/>
  <c r="AW380" i="5"/>
  <c r="AW378" i="5"/>
  <c r="AW377" i="5"/>
  <c r="AW376" i="5"/>
  <c r="AW375" i="5"/>
  <c r="AW374" i="5"/>
  <c r="AW373" i="5"/>
  <c r="AW372" i="5"/>
  <c r="AW371" i="5"/>
  <c r="AW370" i="5"/>
  <c r="AW368" i="5"/>
  <c r="AW367" i="5"/>
  <c r="AW366" i="5"/>
  <c r="AW365" i="5"/>
  <c r="AW364" i="5"/>
  <c r="AW363" i="5"/>
  <c r="AW362" i="5"/>
  <c r="AW361" i="5"/>
  <c r="AW360" i="5"/>
  <c r="AW358" i="5"/>
  <c r="AW357" i="5"/>
  <c r="AW356" i="5"/>
  <c r="AW355" i="5"/>
  <c r="AW354" i="5"/>
  <c r="AV353" i="5"/>
  <c r="AU353" i="5"/>
  <c r="AT353" i="5"/>
  <c r="AS353" i="5"/>
  <c r="AW352" i="5"/>
  <c r="AW351" i="5"/>
  <c r="AW350" i="5"/>
  <c r="AW348" i="5"/>
  <c r="AW347" i="5"/>
  <c r="AW346" i="5"/>
  <c r="AW345" i="5"/>
  <c r="AW344" i="5"/>
  <c r="AW343" i="5"/>
  <c r="AW342" i="5"/>
  <c r="AW341" i="5"/>
  <c r="AW340" i="5"/>
  <c r="AW338" i="5"/>
  <c r="AW337" i="5"/>
  <c r="AW336" i="5"/>
  <c r="AW335" i="5"/>
  <c r="AW334" i="5"/>
  <c r="AW333" i="5"/>
  <c r="AW332" i="5"/>
  <c r="AW331" i="5"/>
  <c r="AW330" i="5"/>
  <c r="AW328" i="5"/>
  <c r="AW327" i="5"/>
  <c r="AW326" i="5"/>
  <c r="AW325" i="5"/>
  <c r="AW324" i="5"/>
  <c r="AW323" i="5"/>
  <c r="AW322" i="5"/>
  <c r="AW321" i="5"/>
  <c r="AW320" i="5"/>
  <c r="AW318" i="5"/>
  <c r="AW317" i="5"/>
  <c r="AW316" i="5"/>
  <c r="AW315" i="5"/>
  <c r="AW314" i="5"/>
  <c r="AW313" i="5"/>
  <c r="AW312" i="5"/>
  <c r="AW311" i="5"/>
  <c r="AW310" i="5"/>
  <c r="AW308" i="5"/>
  <c r="AW307" i="5"/>
  <c r="AW306" i="5"/>
  <c r="AW305" i="5"/>
  <c r="AW304" i="5"/>
  <c r="AW303" i="5"/>
  <c r="AV302" i="5"/>
  <c r="AU302" i="5"/>
  <c r="AT302" i="5"/>
  <c r="AS302" i="5"/>
  <c r="AW301" i="5"/>
  <c r="AW300" i="5"/>
  <c r="AW298" i="5"/>
  <c r="AW297" i="5"/>
  <c r="AW296" i="5"/>
  <c r="AW295" i="5"/>
  <c r="AW294" i="5"/>
  <c r="AW293" i="5"/>
  <c r="AW292" i="5"/>
  <c r="AW291" i="5"/>
  <c r="AW280" i="5"/>
  <c r="AW278" i="5"/>
  <c r="AW277" i="5"/>
  <c r="AW276" i="5"/>
  <c r="AW275" i="5"/>
  <c r="AW274" i="5"/>
  <c r="AW273" i="5"/>
  <c r="AW272" i="5"/>
  <c r="AW271" i="5"/>
  <c r="AW270" i="5"/>
  <c r="AW268" i="5"/>
  <c r="AW267" i="5"/>
  <c r="AW266" i="5"/>
  <c r="AW265" i="5"/>
  <c r="AW264" i="5"/>
  <c r="AW263" i="5"/>
  <c r="AW262" i="5"/>
  <c r="AW261" i="5"/>
  <c r="AW260" i="5"/>
  <c r="AW258" i="5"/>
  <c r="AW257" i="5"/>
  <c r="AW256" i="5"/>
  <c r="AW255" i="5"/>
  <c r="AW254"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J21" i="35" l="1"/>
  <c r="K21" i="35"/>
  <c r="L21" i="35"/>
  <c r="M21" i="35"/>
  <c r="AR404" i="5"/>
  <c r="K14" i="35"/>
  <c r="L16" i="35"/>
  <c r="L20" i="35"/>
  <c r="L22" i="35"/>
  <c r="J20" i="35"/>
  <c r="J22" i="35"/>
  <c r="K22" i="35"/>
  <c r="K8" i="35"/>
  <c r="K16" i="35"/>
  <c r="K18" i="35"/>
  <c r="L10" i="35"/>
  <c r="K20" i="35"/>
  <c r="K7" i="35"/>
  <c r="AN557" i="5"/>
  <c r="L7" i="35"/>
  <c r="L8" i="35"/>
  <c r="L18" i="35"/>
  <c r="M10" i="35"/>
  <c r="M8" i="35"/>
  <c r="M16" i="35"/>
  <c r="M18" i="35"/>
  <c r="J14" i="35"/>
  <c r="J17" i="35"/>
  <c r="J19" i="35"/>
  <c r="M20" i="35"/>
  <c r="M22" i="35"/>
  <c r="AR557" i="5"/>
  <c r="M7" i="35"/>
  <c r="J7" i="35"/>
  <c r="T10" i="35"/>
  <c r="AN251" i="5"/>
  <c r="AN201" i="5"/>
  <c r="AN455" i="5"/>
  <c r="AJ506" i="5"/>
  <c r="AJ455" i="5"/>
  <c r="AJ111" i="5"/>
  <c r="AJ251" i="5"/>
  <c r="AR201" i="5"/>
  <c r="AR455" i="5"/>
  <c r="AF506" i="5"/>
  <c r="AR506" i="5"/>
  <c r="AF251" i="5"/>
  <c r="AR251" i="5"/>
  <c r="AN302" i="5"/>
  <c r="AR302" i="5"/>
  <c r="AN353" i="5"/>
  <c r="AF201" i="5"/>
  <c r="AR111" i="5"/>
  <c r="AF111" i="5"/>
  <c r="AN404" i="5"/>
  <c r="AF404" i="5"/>
  <c r="AF302" i="5"/>
  <c r="AF557" i="5"/>
  <c r="T7" i="35"/>
  <c r="AJ302" i="5"/>
  <c r="AF353" i="5"/>
  <c r="AJ404" i="5"/>
  <c r="AN111" i="5"/>
  <c r="AR353" i="5"/>
  <c r="AN506" i="5"/>
  <c r="AJ557" i="5"/>
  <c r="AW251" i="5"/>
  <c r="AW111" i="5"/>
  <c r="T8" i="35"/>
  <c r="Q23" i="35"/>
  <c r="Q15" i="35"/>
  <c r="R15" i="35"/>
  <c r="T22" i="35"/>
  <c r="R23" i="35"/>
  <c r="S23" i="35"/>
  <c r="S15" i="35"/>
  <c r="T19" i="35"/>
  <c r="T13" i="35"/>
  <c r="T9" i="35"/>
  <c r="T14" i="35"/>
  <c r="T11" i="35"/>
  <c r="T12" i="35"/>
  <c r="T18" i="35"/>
  <c r="T17" i="35"/>
  <c r="T21" i="35"/>
  <c r="T20" i="35"/>
  <c r="P23" i="35"/>
  <c r="T16" i="35"/>
  <c r="P15" i="35"/>
  <c r="AW201" i="5"/>
  <c r="AW353" i="5"/>
  <c r="AW557" i="5"/>
  <c r="AW404" i="5"/>
  <c r="AW302" i="5"/>
  <c r="AW506" i="5"/>
  <c r="AW455"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553" i="5"/>
  <c r="V11" i="35"/>
  <c r="V12" i="35"/>
  <c r="V13" i="35"/>
  <c r="F11" i="35"/>
  <c r="G11" i="35"/>
  <c r="F12" i="35"/>
  <c r="G12" i="35"/>
  <c r="F13" i="35"/>
  <c r="G13" i="35"/>
  <c r="L405" i="5"/>
  <c r="L406" i="5"/>
  <c r="L407" i="5"/>
  <c r="L408" i="5"/>
  <c r="L410" i="5"/>
  <c r="L411" i="5"/>
  <c r="L412" i="5"/>
  <c r="L413" i="5"/>
  <c r="L414" i="5"/>
  <c r="L415" i="5"/>
  <c r="L416" i="5"/>
  <c r="L417" i="5"/>
  <c r="L418" i="5"/>
  <c r="L420" i="5"/>
  <c r="L421" i="5"/>
  <c r="L422" i="5"/>
  <c r="L423" i="5"/>
  <c r="L424" i="5"/>
  <c r="L425" i="5"/>
  <c r="L426" i="5"/>
  <c r="L427" i="5"/>
  <c r="L428" i="5"/>
  <c r="L430" i="5"/>
  <c r="L431" i="5"/>
  <c r="L432" i="5"/>
  <c r="L433" i="5"/>
  <c r="L434" i="5"/>
  <c r="L435" i="5"/>
  <c r="L436" i="5"/>
  <c r="L437" i="5"/>
  <c r="L438" i="5"/>
  <c r="L440" i="5"/>
  <c r="L441" i="5"/>
  <c r="L442" i="5"/>
  <c r="L443" i="5"/>
  <c r="L444" i="5"/>
  <c r="L445" i="5"/>
  <c r="L446" i="5"/>
  <c r="L447" i="5"/>
  <c r="L448" i="5"/>
  <c r="L450" i="5"/>
  <c r="L451" i="5"/>
  <c r="L452" i="5"/>
  <c r="L453" i="5"/>
  <c r="L454" i="5"/>
  <c r="E23" i="31"/>
  <c r="G23" i="31" s="1"/>
  <c r="L524" i="5"/>
  <c r="AB424" i="5"/>
  <c r="X424" i="5"/>
  <c r="T424" i="5"/>
  <c r="P424" i="5"/>
  <c r="AB324" i="5"/>
  <c r="X324" i="5"/>
  <c r="T324" i="5"/>
  <c r="P324" i="5"/>
  <c r="L324"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524" i="5"/>
  <c r="X524" i="5"/>
  <c r="T524" i="5"/>
  <c r="P524" i="5"/>
  <c r="X423" i="5"/>
  <c r="T423" i="5"/>
  <c r="P423" i="5"/>
  <c r="AB323" i="5"/>
  <c r="X323" i="5"/>
  <c r="T323" i="5"/>
  <c r="P323" i="5"/>
  <c r="L323"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523" i="5"/>
  <c r="X523" i="5"/>
  <c r="T523" i="5"/>
  <c r="P523" i="5"/>
  <c r="L523" i="5"/>
  <c r="AB423" i="5"/>
  <c r="B47" i="30"/>
  <c r="B23" i="30"/>
  <c r="AA506" i="5" l="1"/>
  <c r="Z506" i="5"/>
  <c r="Y506" i="5"/>
  <c r="W506" i="5"/>
  <c r="V506" i="5"/>
  <c r="U506" i="5"/>
  <c r="S506" i="5"/>
  <c r="R506" i="5"/>
  <c r="Q506" i="5"/>
  <c r="O506" i="5"/>
  <c r="N506" i="5"/>
  <c r="M506" i="5"/>
  <c r="AB505" i="5"/>
  <c r="X505" i="5"/>
  <c r="T505" i="5"/>
  <c r="P505" i="5"/>
  <c r="L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8" i="5"/>
  <c r="X498" i="5"/>
  <c r="T498" i="5"/>
  <c r="P498" i="5"/>
  <c r="L498"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80" i="5"/>
  <c r="X480" i="5"/>
  <c r="T480" i="5"/>
  <c r="P480" i="5"/>
  <c r="L480" i="5"/>
  <c r="AB478" i="5"/>
  <c r="X478" i="5"/>
  <c r="T478" i="5"/>
  <c r="P478" i="5"/>
  <c r="L478"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8" i="5"/>
  <c r="X468" i="5"/>
  <c r="T468" i="5"/>
  <c r="P468" i="5"/>
  <c r="L468"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8" i="5"/>
  <c r="X458" i="5"/>
  <c r="T458" i="5"/>
  <c r="P458" i="5"/>
  <c r="L458" i="5"/>
  <c r="AB457" i="5"/>
  <c r="X457" i="5"/>
  <c r="T457" i="5"/>
  <c r="L457" i="5"/>
  <c r="AB456" i="5"/>
  <c r="X456" i="5"/>
  <c r="T456" i="5"/>
  <c r="P456" i="5"/>
  <c r="L456" i="5"/>
  <c r="AA455" i="5"/>
  <c r="Z455" i="5"/>
  <c r="Y455" i="5"/>
  <c r="W455" i="5"/>
  <c r="V455" i="5"/>
  <c r="U455" i="5"/>
  <c r="S455" i="5"/>
  <c r="R455" i="5"/>
  <c r="Q455" i="5"/>
  <c r="O455" i="5"/>
  <c r="N455" i="5"/>
  <c r="M455" i="5"/>
  <c r="AB454" i="5"/>
  <c r="X454" i="5"/>
  <c r="T454" i="5"/>
  <c r="P454" i="5"/>
  <c r="AB453" i="5"/>
  <c r="X453" i="5"/>
  <c r="T453" i="5"/>
  <c r="P453" i="5"/>
  <c r="AB452" i="5"/>
  <c r="X452" i="5"/>
  <c r="T452" i="5"/>
  <c r="P452" i="5"/>
  <c r="AB451" i="5"/>
  <c r="X451" i="5"/>
  <c r="T451" i="5"/>
  <c r="P451" i="5"/>
  <c r="AB450" i="5"/>
  <c r="X450" i="5"/>
  <c r="T450" i="5"/>
  <c r="P450" i="5"/>
  <c r="AB448" i="5"/>
  <c r="X448" i="5"/>
  <c r="T448" i="5"/>
  <c r="P448"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8" i="5"/>
  <c r="X438" i="5"/>
  <c r="T438" i="5"/>
  <c r="P438"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8" i="5"/>
  <c r="X428" i="5"/>
  <c r="T428" i="5"/>
  <c r="P428" i="5"/>
  <c r="AB427" i="5"/>
  <c r="X427" i="5"/>
  <c r="T427" i="5"/>
  <c r="P427" i="5"/>
  <c r="AB426" i="5"/>
  <c r="X426" i="5"/>
  <c r="T426" i="5"/>
  <c r="P426" i="5"/>
  <c r="AB425" i="5"/>
  <c r="X425" i="5"/>
  <c r="T425" i="5"/>
  <c r="P425" i="5"/>
  <c r="AB422" i="5"/>
  <c r="X422" i="5"/>
  <c r="T422" i="5"/>
  <c r="P422" i="5"/>
  <c r="AB421" i="5"/>
  <c r="X421" i="5"/>
  <c r="T421" i="5"/>
  <c r="P421" i="5"/>
  <c r="AB420" i="5"/>
  <c r="X420" i="5"/>
  <c r="T420" i="5"/>
  <c r="P420" i="5"/>
  <c r="AB418" i="5"/>
  <c r="X418" i="5"/>
  <c r="T418" i="5"/>
  <c r="P418"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8" i="5"/>
  <c r="X408" i="5"/>
  <c r="T408" i="5"/>
  <c r="P408" i="5"/>
  <c r="AB407" i="5"/>
  <c r="X407" i="5"/>
  <c r="T407" i="5"/>
  <c r="P407" i="5"/>
  <c r="AB406" i="5"/>
  <c r="X406" i="5"/>
  <c r="T406" i="5"/>
  <c r="AB405" i="5"/>
  <c r="X405" i="5"/>
  <c r="T405" i="5"/>
  <c r="P405" i="5"/>
  <c r="L16" i="5"/>
  <c r="P16" i="5"/>
  <c r="T16" i="5"/>
  <c r="X16" i="5"/>
  <c r="AB16" i="5"/>
  <c r="AA557" i="5"/>
  <c r="Z557" i="5"/>
  <c r="Y557" i="5"/>
  <c r="W557" i="5"/>
  <c r="V557" i="5"/>
  <c r="U557" i="5"/>
  <c r="S557" i="5"/>
  <c r="R557" i="5"/>
  <c r="Q557" i="5"/>
  <c r="O557" i="5"/>
  <c r="N557" i="5"/>
  <c r="M557" i="5"/>
  <c r="AA404" i="5"/>
  <c r="Z404" i="5"/>
  <c r="Y404" i="5"/>
  <c r="W404" i="5"/>
  <c r="V404" i="5"/>
  <c r="U404" i="5"/>
  <c r="S404" i="5"/>
  <c r="R404" i="5"/>
  <c r="Q404" i="5"/>
  <c r="O404" i="5"/>
  <c r="N404" i="5"/>
  <c r="M404" i="5"/>
  <c r="Y353" i="5"/>
  <c r="AA353" i="5"/>
  <c r="Z353" i="5"/>
  <c r="W353" i="5"/>
  <c r="V353" i="5"/>
  <c r="U353" i="5"/>
  <c r="S353" i="5"/>
  <c r="R353" i="5"/>
  <c r="Q353" i="5"/>
  <c r="O353" i="5"/>
  <c r="N353" i="5"/>
  <c r="M353" i="5"/>
  <c r="AA302" i="5"/>
  <c r="Z302" i="5"/>
  <c r="Y302" i="5"/>
  <c r="W302" i="5"/>
  <c r="V302" i="5"/>
  <c r="U302" i="5"/>
  <c r="S302" i="5"/>
  <c r="R302" i="5"/>
  <c r="Q302" i="5"/>
  <c r="O302" i="5"/>
  <c r="N302" i="5"/>
  <c r="M302" i="5"/>
  <c r="AB556" i="5"/>
  <c r="X556" i="5"/>
  <c r="T556" i="5"/>
  <c r="P556" i="5"/>
  <c r="L556" i="5"/>
  <c r="AB555" i="5"/>
  <c r="X555" i="5"/>
  <c r="T555" i="5"/>
  <c r="P555" i="5"/>
  <c r="L555" i="5"/>
  <c r="AB554" i="5"/>
  <c r="X554" i="5"/>
  <c r="T554" i="5"/>
  <c r="P554" i="5"/>
  <c r="L554" i="5"/>
  <c r="AB553" i="5"/>
  <c r="X553" i="5"/>
  <c r="T553" i="5"/>
  <c r="P553" i="5"/>
  <c r="AB552" i="5"/>
  <c r="X552" i="5"/>
  <c r="T552" i="5"/>
  <c r="P552" i="5"/>
  <c r="L552" i="5"/>
  <c r="AB551" i="5"/>
  <c r="X551" i="5"/>
  <c r="T551" i="5"/>
  <c r="P551" i="5"/>
  <c r="L551" i="5"/>
  <c r="AB550" i="5"/>
  <c r="X550" i="5"/>
  <c r="T550" i="5"/>
  <c r="P550" i="5"/>
  <c r="L550" i="5"/>
  <c r="AB548" i="5"/>
  <c r="X548" i="5"/>
  <c r="T548" i="5"/>
  <c r="P548" i="5"/>
  <c r="L548"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8" i="5"/>
  <c r="X538" i="5"/>
  <c r="T538" i="5"/>
  <c r="P538" i="5"/>
  <c r="L538"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8" i="5"/>
  <c r="X528" i="5"/>
  <c r="T528" i="5"/>
  <c r="P528" i="5"/>
  <c r="L528" i="5"/>
  <c r="AB527" i="5"/>
  <c r="X527" i="5"/>
  <c r="T527" i="5"/>
  <c r="P527" i="5"/>
  <c r="L527" i="5"/>
  <c r="AB526" i="5"/>
  <c r="X526" i="5"/>
  <c r="T526" i="5"/>
  <c r="P526" i="5"/>
  <c r="L526" i="5"/>
  <c r="AB525" i="5"/>
  <c r="X525" i="5"/>
  <c r="T525" i="5"/>
  <c r="P525" i="5"/>
  <c r="L525" i="5"/>
  <c r="AB522" i="5"/>
  <c r="X522" i="5"/>
  <c r="T522" i="5"/>
  <c r="P522" i="5"/>
  <c r="L522" i="5"/>
  <c r="AB521" i="5"/>
  <c r="X521" i="5"/>
  <c r="T521" i="5"/>
  <c r="P521" i="5"/>
  <c r="L521" i="5"/>
  <c r="AB520" i="5"/>
  <c r="X520" i="5"/>
  <c r="T520" i="5"/>
  <c r="P520" i="5"/>
  <c r="L520" i="5"/>
  <c r="AB518" i="5"/>
  <c r="X518" i="5"/>
  <c r="T518" i="5"/>
  <c r="P518" i="5"/>
  <c r="L518" i="5"/>
  <c r="AB517" i="5"/>
  <c r="X517" i="5"/>
  <c r="T517" i="5"/>
  <c r="P517" i="5"/>
  <c r="L517" i="5"/>
  <c r="AB516" i="5"/>
  <c r="X516" i="5"/>
  <c r="T516" i="5"/>
  <c r="P516" i="5"/>
  <c r="L516" i="5"/>
  <c r="AB515" i="5"/>
  <c r="X515" i="5"/>
  <c r="T515" i="5"/>
  <c r="P515" i="5"/>
  <c r="L515" i="5"/>
  <c r="AB403" i="5"/>
  <c r="X403" i="5"/>
  <c r="T403" i="5"/>
  <c r="P403" i="5"/>
  <c r="L403" i="5"/>
  <c r="AB402" i="5"/>
  <c r="X402" i="5"/>
  <c r="T402" i="5"/>
  <c r="P402" i="5"/>
  <c r="L402" i="5"/>
  <c r="AB401" i="5"/>
  <c r="X401" i="5"/>
  <c r="T401" i="5"/>
  <c r="P401" i="5"/>
  <c r="L401" i="5"/>
  <c r="AB400" i="5"/>
  <c r="X400" i="5"/>
  <c r="T400" i="5"/>
  <c r="P400" i="5"/>
  <c r="L400" i="5"/>
  <c r="AB398" i="5"/>
  <c r="X398" i="5"/>
  <c r="T398" i="5"/>
  <c r="P398" i="5"/>
  <c r="L398"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80" i="5"/>
  <c r="X380" i="5"/>
  <c r="T380" i="5"/>
  <c r="P380" i="5"/>
  <c r="L380" i="5"/>
  <c r="AB378" i="5"/>
  <c r="X378" i="5"/>
  <c r="T378" i="5"/>
  <c r="P378" i="5"/>
  <c r="L378"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8" i="5"/>
  <c r="X368" i="5"/>
  <c r="T368" i="5"/>
  <c r="P368" i="5"/>
  <c r="L368"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52" i="5"/>
  <c r="X352" i="5"/>
  <c r="T352" i="5"/>
  <c r="P352" i="5"/>
  <c r="L352" i="5"/>
  <c r="AB351" i="5"/>
  <c r="X351" i="5"/>
  <c r="T351" i="5"/>
  <c r="P351" i="5"/>
  <c r="L351" i="5"/>
  <c r="AB350" i="5"/>
  <c r="X350" i="5"/>
  <c r="T350" i="5"/>
  <c r="P350" i="5"/>
  <c r="L350" i="5"/>
  <c r="AB348" i="5"/>
  <c r="X348" i="5"/>
  <c r="T348" i="5"/>
  <c r="P348" i="5"/>
  <c r="L348"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8" i="5"/>
  <c r="X338" i="5"/>
  <c r="T338" i="5"/>
  <c r="P338" i="5"/>
  <c r="L338"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8" i="5"/>
  <c r="X328" i="5"/>
  <c r="T328" i="5"/>
  <c r="P328" i="5"/>
  <c r="L328" i="5"/>
  <c r="AB327" i="5"/>
  <c r="X327" i="5"/>
  <c r="T327" i="5"/>
  <c r="P327" i="5"/>
  <c r="L327" i="5"/>
  <c r="AB326" i="5"/>
  <c r="X326" i="5"/>
  <c r="T326" i="5"/>
  <c r="P326" i="5"/>
  <c r="L326" i="5"/>
  <c r="AB325" i="5"/>
  <c r="X325" i="5"/>
  <c r="T325" i="5"/>
  <c r="P325" i="5"/>
  <c r="L325" i="5"/>
  <c r="AB322" i="5"/>
  <c r="X322" i="5"/>
  <c r="T322" i="5"/>
  <c r="P322" i="5"/>
  <c r="L322" i="5"/>
  <c r="AB321" i="5"/>
  <c r="X321" i="5"/>
  <c r="T321" i="5"/>
  <c r="P321" i="5"/>
  <c r="L321" i="5"/>
  <c r="AB320" i="5"/>
  <c r="X320" i="5"/>
  <c r="T320" i="5"/>
  <c r="P320" i="5"/>
  <c r="L320" i="5"/>
  <c r="AB318" i="5"/>
  <c r="X318" i="5"/>
  <c r="T318" i="5"/>
  <c r="P318" i="5"/>
  <c r="L318"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01" i="5"/>
  <c r="X301" i="5"/>
  <c r="T301" i="5"/>
  <c r="P301" i="5"/>
  <c r="L301" i="5"/>
  <c r="AB300" i="5"/>
  <c r="X300" i="5"/>
  <c r="T300" i="5"/>
  <c r="P300" i="5"/>
  <c r="L300" i="5"/>
  <c r="AB298" i="5"/>
  <c r="X298" i="5"/>
  <c r="T298" i="5"/>
  <c r="P298" i="5"/>
  <c r="L298"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80" i="5"/>
  <c r="X280" i="5"/>
  <c r="T280" i="5"/>
  <c r="P280" i="5"/>
  <c r="L280" i="5"/>
  <c r="AB278" i="5"/>
  <c r="X278" i="5"/>
  <c r="T278" i="5"/>
  <c r="P278" i="5"/>
  <c r="L278"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P506" i="5" l="1"/>
  <c r="L506" i="5"/>
  <c r="T506" i="5"/>
  <c r="L455" i="5"/>
  <c r="AB506" i="5"/>
  <c r="T455" i="5"/>
  <c r="X506" i="5"/>
  <c r="AB455" i="5"/>
  <c r="X455" i="5"/>
  <c r="P455"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G22" i="35" l="1"/>
  <c r="F22" i="35"/>
  <c r="V22" i="35"/>
  <c r="N11" i="35" l="1"/>
  <c r="N12" i="35"/>
  <c r="N13" i="35"/>
  <c r="AB514" i="5"/>
  <c r="X514" i="5"/>
  <c r="T514" i="5"/>
  <c r="P514" i="5"/>
  <c r="AB513" i="5"/>
  <c r="X513" i="5"/>
  <c r="T513" i="5"/>
  <c r="P513" i="5"/>
  <c r="AB512" i="5"/>
  <c r="X512" i="5"/>
  <c r="T512" i="5"/>
  <c r="P512" i="5"/>
  <c r="AB511" i="5"/>
  <c r="X511" i="5"/>
  <c r="T511" i="5"/>
  <c r="P511" i="5"/>
  <c r="AB510" i="5"/>
  <c r="X510" i="5"/>
  <c r="T510" i="5"/>
  <c r="P510" i="5"/>
  <c r="AB508" i="5"/>
  <c r="X508" i="5"/>
  <c r="T508" i="5"/>
  <c r="AB507" i="5"/>
  <c r="X507" i="5"/>
  <c r="T507" i="5"/>
  <c r="P507" i="5"/>
  <c r="AB361" i="5"/>
  <c r="X361" i="5"/>
  <c r="T361" i="5"/>
  <c r="P361" i="5"/>
  <c r="AB360" i="5"/>
  <c r="X360" i="5"/>
  <c r="T360" i="5"/>
  <c r="P360" i="5"/>
  <c r="AB358" i="5"/>
  <c r="X358" i="5"/>
  <c r="T358" i="5"/>
  <c r="P358" i="5"/>
  <c r="AB357" i="5"/>
  <c r="X357" i="5"/>
  <c r="T357" i="5"/>
  <c r="P357" i="5"/>
  <c r="AB356" i="5"/>
  <c r="X356" i="5"/>
  <c r="T356" i="5"/>
  <c r="P356" i="5"/>
  <c r="AB355" i="5"/>
  <c r="X355" i="5"/>
  <c r="T355" i="5"/>
  <c r="AB354" i="5"/>
  <c r="X354" i="5"/>
  <c r="T354" i="5"/>
  <c r="P354" i="5"/>
  <c r="AB310" i="5"/>
  <c r="X310" i="5"/>
  <c r="T310" i="5"/>
  <c r="P310" i="5"/>
  <c r="AB308" i="5"/>
  <c r="X308" i="5"/>
  <c r="T308" i="5"/>
  <c r="P308" i="5"/>
  <c r="AB307" i="5"/>
  <c r="X307" i="5"/>
  <c r="T307" i="5"/>
  <c r="P307" i="5"/>
  <c r="AB306" i="5"/>
  <c r="X306" i="5"/>
  <c r="T306" i="5"/>
  <c r="P306" i="5"/>
  <c r="AB305" i="5"/>
  <c r="X305" i="5"/>
  <c r="T305" i="5"/>
  <c r="P305" i="5"/>
  <c r="AB304" i="5"/>
  <c r="X304" i="5"/>
  <c r="T304" i="5"/>
  <c r="AB303" i="5"/>
  <c r="X303" i="5"/>
  <c r="T303" i="5"/>
  <c r="P303" i="5"/>
  <c r="AB258" i="5"/>
  <c r="X258" i="5"/>
  <c r="T258" i="5"/>
  <c r="P258" i="5"/>
  <c r="AB257" i="5"/>
  <c r="X257" i="5"/>
  <c r="T257" i="5"/>
  <c r="P257" i="5"/>
  <c r="AB256" i="5"/>
  <c r="X256" i="5"/>
  <c r="T256" i="5"/>
  <c r="P256" i="5"/>
  <c r="AB255" i="5"/>
  <c r="X255" i="5"/>
  <c r="T255" i="5"/>
  <c r="P255" i="5"/>
  <c r="AB254" i="5"/>
  <c r="X254" i="5"/>
  <c r="T254" i="5"/>
  <c r="P254"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G19" i="35" s="1"/>
  <c r="X18" i="5"/>
  <c r="F19" i="35" s="1"/>
  <c r="T18" i="5"/>
  <c r="P18" i="5"/>
  <c r="AB17" i="5"/>
  <c r="G18" i="35" s="1"/>
  <c r="X17" i="5"/>
  <c r="F18" i="35" s="1"/>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1" i="35" l="1"/>
  <c r="G21" i="35"/>
  <c r="G7" i="35"/>
  <c r="G14" i="35"/>
  <c r="G9" i="35"/>
  <c r="F10" i="35"/>
  <c r="F9" i="35"/>
  <c r="F14" i="35"/>
  <c r="F8" i="35"/>
  <c r="G8" i="35"/>
  <c r="G10" i="35"/>
  <c r="G16" i="35"/>
  <c r="F17" i="35"/>
  <c r="G17" i="35"/>
  <c r="F16" i="35"/>
  <c r="N22" i="35"/>
  <c r="T404" i="5"/>
  <c r="AB111" i="5"/>
  <c r="AB201" i="5"/>
  <c r="T111" i="5"/>
  <c r="X251" i="5"/>
  <c r="AB404" i="5"/>
  <c r="P557" i="5"/>
  <c r="T251" i="5"/>
  <c r="X557" i="5"/>
  <c r="P404" i="5"/>
  <c r="X111" i="5"/>
  <c r="P111" i="5"/>
  <c r="P201" i="5"/>
  <c r="AB557" i="5"/>
  <c r="T201" i="5"/>
  <c r="P251" i="5"/>
  <c r="X404" i="5"/>
  <c r="N21" i="35"/>
  <c r="N19" i="35"/>
  <c r="N20" i="35"/>
  <c r="P302" i="5"/>
  <c r="T353" i="5"/>
  <c r="AB251" i="5"/>
  <c r="AB302" i="5"/>
  <c r="T302" i="5"/>
  <c r="P353" i="5"/>
  <c r="X201" i="5"/>
  <c r="X302" i="5"/>
  <c r="AB353" i="5"/>
  <c r="T557" i="5"/>
  <c r="X353"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4" i="5" l="1"/>
  <c r="L513" i="5"/>
  <c r="L512" i="5"/>
  <c r="L511" i="5"/>
  <c r="L510" i="5"/>
  <c r="L508" i="5"/>
  <c r="L507" i="5"/>
  <c r="L361" i="5"/>
  <c r="L360" i="5"/>
  <c r="L358" i="5"/>
  <c r="L357" i="5"/>
  <c r="L356" i="5"/>
  <c r="L355" i="5"/>
  <c r="L354" i="5"/>
  <c r="L557" i="5" l="1"/>
  <c r="L404" i="5"/>
  <c r="L12" i="5"/>
  <c r="L15" i="5"/>
  <c r="K4" i="5"/>
  <c r="L310" i="5"/>
  <c r="V17" i="35" s="1"/>
  <c r="L308" i="5"/>
  <c r="L307" i="5"/>
  <c r="L306" i="5"/>
  <c r="L305" i="5"/>
  <c r="L304" i="5"/>
  <c r="L303" i="5"/>
  <c r="L258" i="5"/>
  <c r="L257" i="5"/>
  <c r="L256" i="5"/>
  <c r="L255" i="5"/>
  <c r="L254" i="5"/>
  <c r="L253" i="5"/>
  <c r="L252" i="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H22" i="35"/>
  <c r="L201" i="5"/>
  <c r="L111" i="5"/>
  <c r="H21" i="35"/>
  <c r="H19" i="35"/>
  <c r="L353" i="5"/>
  <c r="L251" i="5"/>
  <c r="L302" i="5"/>
  <c r="V23" i="35" l="1"/>
  <c r="V15" i="35"/>
  <c r="H8" i="35"/>
  <c r="H18" i="35"/>
  <c r="H9" i="35"/>
  <c r="H10" i="35"/>
  <c r="H17" i="35"/>
  <c r="H14" i="35"/>
  <c r="H16" i="35"/>
  <c r="B62" i="31" l="1"/>
  <c r="B13" i="30"/>
  <c r="B48" i="30" l="1"/>
  <c r="B8" i="31" l="1"/>
  <c r="V24" i="35" s="1"/>
  <c r="B23"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60" i="5"/>
  <c r="T60" i="5"/>
  <c r="X60" i="5"/>
  <c r="AR60" i="5"/>
  <c r="AW60" i="5"/>
  <c r="AJ60" i="5"/>
  <c r="AN60" i="5"/>
  <c r="AF60" i="5"/>
  <c r="S558" i="5"/>
  <c r="AD558" i="5"/>
  <c r="U558" i="5"/>
  <c r="AE558" i="5"/>
  <c r="AP558" i="5"/>
  <c r="W558" i="5"/>
  <c r="AH558" i="5"/>
  <c r="AR160" i="5"/>
  <c r="T160" i="5"/>
  <c r="V558" i="5"/>
  <c r="N558" i="5"/>
  <c r="Y558" i="5"/>
  <c r="AI558" i="5"/>
  <c r="AT558" i="5"/>
  <c r="X160" i="5"/>
  <c r="X558" i="5" s="1"/>
  <c r="AG558" i="5"/>
  <c r="O558" i="5"/>
  <c r="Z558" i="5"/>
  <c r="AK558" i="5"/>
  <c r="AU558" i="5"/>
  <c r="I559" i="5"/>
  <c r="AQ558" i="5"/>
  <c r="AF160" i="5"/>
  <c r="AF558" i="5" s="1"/>
  <c r="AO558" i="5"/>
  <c r="AJ160" i="5"/>
  <c r="Q558" i="5"/>
  <c r="AA558" i="5"/>
  <c r="AL558" i="5"/>
  <c r="AV558" i="5"/>
  <c r="P160" i="5"/>
  <c r="AW160" i="5"/>
  <c r="AW558" i="5" s="1"/>
  <c r="P60" i="5"/>
  <c r="M558" i="5"/>
  <c r="AS558" i="5"/>
  <c r="AN160" i="5"/>
  <c r="R558" i="5"/>
  <c r="AC558" i="5"/>
  <c r="AM558" i="5"/>
  <c r="AB160" i="5"/>
  <c r="AB558" i="5" s="1"/>
  <c r="P558" i="5" l="1"/>
  <c r="AR558" i="5"/>
  <c r="F15" i="35"/>
  <c r="H15" i="35"/>
  <c r="T558" i="5"/>
  <c r="AN558" i="5"/>
  <c r="G24" i="35"/>
  <c r="G25" i="35" s="1"/>
  <c r="AJ558" i="5"/>
  <c r="H20" i="35"/>
  <c r="F24" i="35" l="1"/>
  <c r="F25" i="35" s="1"/>
  <c r="H23" i="35"/>
  <c r="H24" i="35" l="1"/>
  <c r="H25" i="35"/>
</calcChain>
</file>

<file path=xl/sharedStrings.xml><?xml version="1.0" encoding="utf-8"?>
<sst xmlns="http://schemas.openxmlformats.org/spreadsheetml/2006/main" count="637" uniqueCount="292">
  <si>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</si>
  <si>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</si>
  <si>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</si>
  <si>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</si>
  <si>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</si>
  <si>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</si>
  <si>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</si>
  <si>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</si>
  <si>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</si>
  <si>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</si>
  <si>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</si>
  <si>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</si>
  <si>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</si>
  <si>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</si>
  <si>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</si>
  <si>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</si>
  <si>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</si>
  <si>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</si>
  <si>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</si>
  <si>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</si>
  <si>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</si>
  <si>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</si>
  <si>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</si>
  <si>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</si>
  <si>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</si>
  <si>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</si>
  <si>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</si>
  <si>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</si>
  <si>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</si>
  <si>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</si>
  <si>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</si>
  <si>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</si>
  <si>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</si>
  <si>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</si>
  <si>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</si>
  <si>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</si>
  <si>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</si>
  <si>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</si>
  <si>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</si>
  <si>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</si>
  <si>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</si>
  <si>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</si>
  <si>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</si>
  <si>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</si>
  <si>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</si>
  <si>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</si>
  <si>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</si>
  <si>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</si>
  <si>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</si>
  <si>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</si>
  <si>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</si>
  <si>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</si>
  <si>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</si>
  <si>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</si>
  <si>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</si>
  <si>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</si>
  <si>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</si>
  <si>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</si>
  <si>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</si>
  <si>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</si>
  <si>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</si>
  <si>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</si>
  <si>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</si>
  <si>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</si>
  <si>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</si>
  <si>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</si>
  <si>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</si>
  <si>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</si>
  <si>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</si>
  <si>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</si>
  <si>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</si>
  <si>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</si>
  <si>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</si>
  <si>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</si>
  <si>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</si>
  <si>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</si>
  <si>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</si>
  <si>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</si>
  <si>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</si>
  <si>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</si>
  <si>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</si>
  <si>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</si>
  <si>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</si>
  <si>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</si>
  <si>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</si>
  <si>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</si>
  <si>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</si>
  <si>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</si>
  <si>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</si>
  <si>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</si>
  <si>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</si>
  <si>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</si>
  <si>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r>
      <rPr>
        <b/>
        <sz val="12"/>
        <color theme="0"/>
        <rFont val="Muli"/>
      </rPr>
      <t>Activities linked to achievement of output</t>
    </r>
    <r>
      <rPr>
        <sz val="12"/>
        <color theme="0"/>
        <rFont val="Muli"/>
      </rPr>
      <t xml:space="preserve">
List the activities that you will carry out in order to achieve each output, for example all of the activities that will lead up to the delivery of an individual training or a specific report.</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</si>
  <si>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</si>
  <si>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</si>
  <si>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</si>
  <si>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</si>
  <si>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</si>
  <si>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</si>
  <si>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</si>
  <si>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</si>
  <si>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</si>
  <si>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</si>
  <si>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</si>
  <si>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</si>
  <si>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</si>
  <si>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</si>
  <si>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</si>
  <si>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</si>
  <si>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</si>
  <si>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</si>
  <si>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</si>
  <si>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</si>
  <si>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</si>
  <si>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</si>
  <si>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</si>
  <si>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</si>
  <si>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</si>
  <si>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</si>
  <si>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</si>
  <si>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rPr>
      <t xml:space="preserve">Sub-category
</t>
    </r>
    <r>
      <rPr>
        <sz val="10"/>
        <color rgb="FFFFFFFF"/>
        <rFont val="Arial"/>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</si>
  <si>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</si>
  <si>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</si>
  <si>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</si>
  <si>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</si>
  <si>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</si>
  <si>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</si>
  <si>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</si>
  <si>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</si>
  <si>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</si>
  <si>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</si>
  <si>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</si>
  <si>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</si>
  <si>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</si>
  <si>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</si>
  <si>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</si>
  <si>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</si>
  <si>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</si>
  <si>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</si>
  <si>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</si>
  <si>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</si>
  <si>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</si>
  <si>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</si>
  <si>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</si>
  <si>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</si>
  <si>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</si>
  <si>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</si>
  <si>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</si>
  <si>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</si>
  <si>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</si>
  <si>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</si>
  <si>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</si>
  <si>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</si>
  <si>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</si>
  <si>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</si>
  <si>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</si>
  <si>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</si>
  <si>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</si>
  <si>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</si>
  <si>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</si>
  <si>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</si>
  <si>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</si>
  <si>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</si>
  <si>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</si>
  <si>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</si>
  <si>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</si>
  <si>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</si>
  <si>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</si>
  <si>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</si>
  <si>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Principal expert</t>
  </si>
  <si>
    <t>Personnel</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</si>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</sst>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0"/>
      <color rgb="FFFFFFFF"/>
      <name val="Arial"/>
    </font>
    <font>
      <sz val="10"/>
      <color rgb="FFFFFFFF"/>
      <name val="Arial"/>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100">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52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69" fontId="44" fillId="20" borderId="32" xfId="0" applyNumberFormat="1" applyFont="1" applyFill="1" applyBorder="1"/>
    <xf numFmtId="0" fontId="45" fillId="0" borderId="0" xfId="0" applyFont="1"/>
    <xf numFmtId="169"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6"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6" fontId="42" fillId="19" borderId="31" xfId="0" applyNumberFormat="1" applyFont="1" applyFill="1" applyBorder="1" applyAlignment="1">
      <alignment horizontal="center"/>
    </xf>
    <xf numFmtId="166"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4" fontId="40" fillId="0" borderId="0" xfId="3" applyFont="1" applyFill="1" applyBorder="1" applyAlignment="1">
      <alignment horizontal="center" vertical="center"/>
    </xf>
    <xf numFmtId="9" fontId="42" fillId="19" borderId="58" xfId="4" applyFont="1" applyFill="1" applyBorder="1" applyAlignment="1">
      <alignment horizontal="center"/>
    </xf>
    <xf numFmtId="166"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8" fontId="49" fillId="0" borderId="12" xfId="3" applyNumberFormat="1" applyFont="1" applyBorder="1" applyAlignment="1" applyProtection="1">
      <alignment horizontal="center" vertical="center" wrapText="1"/>
      <protection locked="0"/>
    </xf>
    <xf numFmtId="168" fontId="49" fillId="0" borderId="11" xfId="3" applyNumberFormat="1" applyFont="1" applyBorder="1" applyAlignment="1" applyProtection="1">
      <alignment horizontal="center" vertical="center" wrapText="1"/>
      <protection locked="0"/>
    </xf>
    <xf numFmtId="168"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8" fontId="49" fillId="0" borderId="30" xfId="3" applyNumberFormat="1" applyFont="1" applyBorder="1" applyAlignment="1" applyProtection="1">
      <alignment horizontal="center" vertical="center" wrapText="1"/>
      <protection locked="0"/>
    </xf>
    <xf numFmtId="168" fontId="49" fillId="0" borderId="0" xfId="3" applyNumberFormat="1" applyFont="1" applyBorder="1" applyAlignment="1" applyProtection="1">
      <alignment horizontal="center" vertical="center" wrapText="1"/>
      <protection locked="0"/>
    </xf>
    <xf numFmtId="168"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68" fontId="49" fillId="0" borderId="10" xfId="3" applyNumberFormat="1" applyFont="1" applyBorder="1" applyAlignment="1" applyProtection="1">
      <alignment horizontal="center" vertical="center" wrapText="1"/>
      <protection locked="0"/>
    </xf>
    <xf numFmtId="168" fontId="49" fillId="0" borderId="51" xfId="3" applyNumberFormat="1" applyFont="1" applyBorder="1" applyAlignment="1" applyProtection="1">
      <alignment horizontal="center" vertical="center" wrapText="1"/>
      <protection locked="0"/>
    </xf>
    <xf numFmtId="168"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8"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8" fontId="49" fillId="0" borderId="12" xfId="3" applyNumberFormat="1" applyFont="1" applyBorder="1" applyAlignment="1" applyProtection="1">
      <alignment vertical="center" wrapText="1"/>
      <protection locked="0"/>
    </xf>
    <xf numFmtId="168" fontId="49" fillId="0" borderId="11" xfId="3" applyNumberFormat="1" applyFont="1" applyBorder="1" applyAlignment="1" applyProtection="1">
      <alignment vertical="center" wrapText="1"/>
      <protection locked="0"/>
    </xf>
    <xf numFmtId="168" fontId="49" fillId="0" borderId="14" xfId="3" applyNumberFormat="1" applyFont="1" applyBorder="1" applyAlignment="1" applyProtection="1">
      <alignment vertical="center" wrapText="1"/>
      <protection locked="0"/>
    </xf>
    <xf numFmtId="168" fontId="49" fillId="0" borderId="30" xfId="3" applyNumberFormat="1" applyFont="1" applyBorder="1" applyAlignment="1" applyProtection="1">
      <alignment vertical="center" wrapText="1"/>
      <protection locked="0"/>
    </xf>
    <xf numFmtId="168" fontId="49" fillId="0" borderId="0" xfId="3" applyNumberFormat="1" applyFont="1" applyBorder="1" applyAlignment="1" applyProtection="1">
      <alignment vertical="center" wrapText="1"/>
      <protection locked="0"/>
    </xf>
    <xf numFmtId="168" fontId="49" fillId="0" borderId="52" xfId="3" applyNumberFormat="1" applyFont="1" applyBorder="1" applyAlignment="1" applyProtection="1">
      <alignment vertical="center" wrapText="1"/>
      <protection locked="0"/>
    </xf>
    <xf numFmtId="168" fontId="49" fillId="0" borderId="9" xfId="3" applyNumberFormat="1" applyFont="1" applyBorder="1" applyAlignment="1" applyProtection="1">
      <alignment vertical="center" wrapText="1"/>
      <protection locked="0"/>
    </xf>
    <xf numFmtId="168" fontId="49" fillId="0" borderId="10" xfId="3" applyNumberFormat="1" applyFont="1" applyBorder="1" applyAlignment="1" applyProtection="1">
      <alignment vertical="center" wrapText="1"/>
      <protection locked="0"/>
    </xf>
    <xf numFmtId="168"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6"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6"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5" fontId="12" fillId="12" borderId="64"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69"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164"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69" fontId="65" fillId="20" borderId="45" xfId="0" applyNumberFormat="1" applyFont="1" applyFill="1" applyBorder="1"/>
    <xf numFmtId="169" fontId="65" fillId="0" borderId="45" xfId="0" applyNumberFormat="1" applyFont="1" applyBorder="1"/>
    <xf numFmtId="41" fontId="65" fillId="20" borderId="45" xfId="0" applyNumberFormat="1" applyFont="1" applyFill="1" applyBorder="1" applyAlignment="1">
      <alignment wrapText="1"/>
    </xf>
    <xf numFmtId="0" fontId="27" fillId="9" borderId="48" xfId="0" applyFont="1" applyFill="1" applyBorder="1"/>
    <xf numFmtId="41"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41" fontId="65" fillId="20" borderId="45" xfId="0" applyNumberFormat="1" applyFont="1" applyFill="1" applyBorder="1"/>
    <xf numFmtId="0" fontId="64" fillId="23" borderId="38" xfId="0" applyFont="1" applyFill="1" applyBorder="1" applyAlignment="1">
      <alignment wrapText="1"/>
    </xf>
    <xf numFmtId="169" fontId="65" fillId="23" borderId="39" xfId="0" applyNumberFormat="1" applyFont="1" applyFill="1" applyBorder="1"/>
    <xf numFmtId="41"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69" fontId="65" fillId="0" borderId="32" xfId="0" applyNumberFormat="1" applyFont="1" applyBorder="1"/>
    <xf numFmtId="41" fontId="65" fillId="0" borderId="32" xfId="0" applyNumberFormat="1" applyFont="1" applyBorder="1"/>
    <xf numFmtId="0" fontId="61" fillId="9" borderId="32" xfId="0" applyFont="1" applyFill="1" applyBorder="1" applyAlignment="1">
      <alignment horizontal="left"/>
    </xf>
    <xf numFmtId="169" fontId="65" fillId="20" borderId="32" xfId="0" applyNumberFormat="1" applyFont="1" applyFill="1" applyBorder="1"/>
    <xf numFmtId="41" fontId="65" fillId="20" borderId="32" xfId="0" applyNumberFormat="1" applyFont="1" applyFill="1" applyBorder="1" applyAlignment="1">
      <alignment wrapText="1"/>
    </xf>
    <xf numFmtId="0" fontId="61" fillId="0" borderId="32" xfId="0" applyFont="1" applyBorder="1" applyAlignment="1">
      <alignment wrapText="1"/>
    </xf>
    <xf numFmtId="41"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69" fontId="62" fillId="23" borderId="32" xfId="0" applyNumberFormat="1" applyFont="1" applyFill="1" applyBorder="1"/>
    <xf numFmtId="41" fontId="62" fillId="23" borderId="32" xfId="0" applyNumberFormat="1" applyFont="1" applyFill="1" applyBorder="1"/>
    <xf numFmtId="170"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69" fontId="60" fillId="19" borderId="32" xfId="0" applyNumberFormat="1" applyFont="1" applyFill="1" applyBorder="1" applyAlignment="1">
      <alignment horizontal="right"/>
    </xf>
    <xf numFmtId="169"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69"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4"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69" fontId="60" fillId="19" borderId="31" xfId="0" applyNumberFormat="1" applyFont="1" applyFill="1" applyBorder="1"/>
    <xf numFmtId="164"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164"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69" fontId="65" fillId="23" borderId="32" xfId="0" applyNumberFormat="1" applyFont="1" applyFill="1" applyBorder="1"/>
    <xf numFmtId="169"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9" xfId="0" applyNumberFormat="1" applyFont="1" applyFill="1" applyBorder="1" applyAlignment="1">
      <alignment horizontal="center"/>
    </xf>
    <xf numFmtId="165" fontId="1" fillId="14" borderId="60" xfId="0" applyNumberFormat="1" applyFont="1" applyFill="1" applyBorder="1" applyAlignment="1">
      <alignment horizont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5"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6"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5" fontId="68" fillId="11" borderId="22" xfId="0" applyNumberFormat="1" applyFont="1" applyFill="1" applyBorder="1" applyAlignment="1">
      <alignment horizontal="center"/>
    </xf>
    <xf numFmtId="165" fontId="68" fillId="11" borderId="67" xfId="0" applyNumberFormat="1" applyFont="1" applyFill="1" applyBorder="1" applyAlignment="1">
      <alignment horizontal="center"/>
    </xf>
    <xf numFmtId="165"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5" fontId="55" fillId="10" borderId="57" xfId="0" applyNumberFormat="1" applyFont="1" applyFill="1" applyBorder="1" applyAlignment="1">
      <alignment horizontal="center"/>
    </xf>
    <xf numFmtId="165"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5" fontId="31" fillId="22" borderId="31" xfId="0" applyNumberFormat="1" applyFont="1" applyFill="1" applyBorder="1" applyAlignment="1">
      <alignment horizontal="center"/>
    </xf>
    <xf numFmtId="0" fontId="41" fillId="12" borderId="58" xfId="0" applyFont="1" applyFill="1" applyBorder="1"/>
    <xf numFmtId="165" fontId="31" fillId="22" borderId="58" xfId="0" applyNumberFormat="1" applyFont="1" applyFill="1" applyBorder="1" applyAlignment="1">
      <alignment horizontal="center"/>
    </xf>
    <xf numFmtId="165" fontId="31" fillId="22" borderId="57" xfId="0" applyNumberFormat="1" applyFont="1" applyFill="1" applyBorder="1" applyAlignment="1">
      <alignment horizontal="center"/>
    </xf>
    <xf numFmtId="168" fontId="49" fillId="0" borderId="49" xfId="3" applyNumberFormat="1" applyFont="1" applyBorder="1" applyAlignment="1" applyProtection="1">
      <alignment horizontal="center" vertical="center" wrapText="1"/>
      <protection locked="0"/>
    </xf>
    <xf numFmtId="168" fontId="49" fillId="0" borderId="53" xfId="3" applyNumberFormat="1" applyFont="1" applyBorder="1" applyAlignment="1" applyProtection="1">
      <alignment horizontal="center" vertical="center" wrapText="1"/>
      <protection locked="0"/>
    </xf>
    <xf numFmtId="168" fontId="49" fillId="0" borderId="50" xfId="3" applyNumberFormat="1" applyFont="1" applyBorder="1" applyAlignment="1" applyProtection="1">
      <alignment horizontal="center" vertical="center" wrapText="1"/>
      <protection locked="0"/>
    </xf>
    <xf numFmtId="168" fontId="49" fillId="0" borderId="49" xfId="3" applyNumberFormat="1" applyFont="1" applyBorder="1" applyAlignment="1" applyProtection="1">
      <alignment vertical="center" wrapText="1"/>
      <protection locked="0"/>
    </xf>
    <xf numFmtId="168" fontId="49" fillId="0" borderId="53" xfId="3" applyNumberFormat="1" applyFont="1" applyBorder="1" applyAlignment="1" applyProtection="1">
      <alignment vertical="center" wrapText="1"/>
      <protection locked="0"/>
    </xf>
    <xf numFmtId="168" fontId="49" fillId="0" borderId="50" xfId="3" applyNumberFormat="1" applyFont="1" applyBorder="1" applyAlignment="1" applyProtection="1">
      <alignment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93" xfId="0" applyNumberFormat="1" applyFont="1" applyFill="1" applyBorder="1" applyAlignment="1">
      <alignment horizontal="left"/>
    </xf>
    <xf numFmtId="165" fontId="1" fillId="2" borderId="94" xfId="0" applyNumberFormat="1" applyFont="1" applyFill="1" applyBorder="1" applyAlignment="1">
      <alignment horizontal="left"/>
    </xf>
    <xf numFmtId="165" fontId="69" fillId="10" borderId="63"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5" fontId="23" fillId="8" borderId="64" xfId="0" applyNumberFormat="1" applyFont="1" applyFill="1" applyBorder="1" applyAlignment="1">
      <alignment horizontal="center" vertical="center"/>
    </xf>
    <xf numFmtId="165"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49" fillId="10" borderId="91" xfId="0" applyFont="1" applyFill="1" applyBorder="1" applyAlignment="1" applyProtection="1">
      <alignment horizontal="left" vertical="center" wrapText="1"/>
      <protection locked="0"/>
    </xf>
    <xf numFmtId="0" fontId="1" fillId="10" borderId="96" xfId="0" applyFont="1" applyFill="1" applyBorder="1"/>
    <xf numFmtId="0" fontId="1" fillId="14" borderId="1" xfId="0" applyFont="1" applyFill="1" applyBorder="1"/>
    <xf numFmtId="0" fontId="1" fillId="14" borderId="97" xfId="0" applyFont="1" applyFill="1" applyBorder="1"/>
    <xf numFmtId="166" fontId="1" fillId="14" borderId="23" xfId="0" applyNumberFormat="1" applyFont="1" applyFill="1" applyBorder="1" applyAlignment="1">
      <alignment horizontal="left"/>
    </xf>
    <xf numFmtId="0" fontId="1" fillId="14" borderId="96"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8" xfId="0" applyNumberFormat="1" applyFont="1" applyFill="1" applyBorder="1" applyAlignment="1">
      <alignment horizontal="center" vertical="center"/>
    </xf>
    <xf numFmtId="165" fontId="3" fillId="4" borderId="99" xfId="0" applyNumberFormat="1" applyFont="1" applyFill="1" applyBorder="1" applyAlignment="1">
      <alignment horizontal="center" vertical="center"/>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59"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39" fillId="22" borderId="9" xfId="0" applyFont="1" applyFill="1" applyBorder="1" applyAlignment="1">
      <alignment horizontal="center" vertical="top" wrapText="1"/>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7" fontId="39" fillId="22" borderId="49" xfId="0" applyNumberFormat="1" applyFont="1" applyFill="1" applyBorder="1" applyAlignment="1">
      <alignment horizontal="center" vertical="center"/>
    </xf>
    <xf numFmtId="167" fontId="39" fillId="22" borderId="53" xfId="0" applyNumberFormat="1" applyFont="1" applyFill="1" applyBorder="1" applyAlignment="1">
      <alignment horizontal="center" vertical="center"/>
    </xf>
    <xf numFmtId="167" fontId="39" fillId="22" borderId="50" xfId="0" applyNumberFormat="1" applyFont="1" applyFill="1" applyBorder="1" applyAlignment="1">
      <alignment horizontal="center" vertical="center"/>
    </xf>
    <xf numFmtId="167" fontId="39" fillId="22" borderId="49" xfId="0" applyNumberFormat="1" applyFont="1" applyFill="1" applyBorder="1" applyAlignment="1" applyProtection="1">
      <alignment horizontal="center" vertical="center"/>
      <protection locked="0"/>
    </xf>
    <xf numFmtId="167" fontId="39" fillId="22" borderId="53" xfId="0" applyNumberFormat="1" applyFont="1" applyFill="1" applyBorder="1" applyAlignment="1" applyProtection="1">
      <alignment horizontal="center" vertical="center"/>
      <protection locked="0"/>
    </xf>
    <xf numFmtId="167" fontId="39" fillId="22" borderId="50" xfId="0" applyNumberFormat="1" applyFont="1" applyFill="1" applyBorder="1" applyAlignment="1" applyProtection="1">
      <alignment horizontal="center" vertical="center"/>
      <protection locked="0"/>
    </xf>
    <xf numFmtId="167" fontId="39" fillId="22" borderId="7" xfId="0" applyNumberFormat="1" applyFont="1" applyFill="1" applyBorder="1" applyAlignment="1">
      <alignment horizontal="center" vertical="center"/>
    </xf>
    <xf numFmtId="167" fontId="39" fillId="22" borderId="8" xfId="0" applyNumberFormat="1" applyFont="1" applyFill="1" applyBorder="1" applyAlignment="1">
      <alignment horizontal="center" vertical="center"/>
    </xf>
    <xf numFmtId="167" fontId="39" fillId="22" borderId="13" xfId="0" applyNumberFormat="1" applyFont="1" applyFill="1" applyBorder="1" applyAlignment="1">
      <alignment horizontal="center" vertical="center"/>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165" fontId="23" fillId="0" borderId="63" xfId="0" applyNumberFormat="1" applyFont="1" applyBorder="1" applyAlignment="1">
      <alignment horizontal="center" vertical="center"/>
    </xf>
    <xf numFmtId="165"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5"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74"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1"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1" fillId="12" borderId="26" xfId="0" applyFont="1" applyFill="1" applyBorder="1" applyAlignment="1">
      <alignment horizontal="center" vertical="center" wrapText="1"/>
    </xf>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5" fontId="31" fillId="22" borderId="57" xfId="0" applyNumberFormat="1" applyFont="1" applyFill="1" applyBorder="1" applyAlignment="1">
      <alignment horizontal="right"/>
    </xf>
    <xf numFmtId="165"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5"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30">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11</xdr:row>
      <xdr:rowOff>362857</xdr:rowOff>
    </xdr:from>
    <xdr:to>
      <xdr:col>5</xdr:col>
      <xdr:colOff>721171</xdr:colOff>
      <xdr:row>15</xdr:row>
      <xdr:rowOff>222933</xdr:rowOff>
    </xdr:to>
    <xdr:cxnSp macro="">
      <xdr:nvCxnSpPr>
        <xdr:cNvPr id="2" name="Straight Connector 1">
          <a:extLst>
            <a:ext uri="{FF2B5EF4-FFF2-40B4-BE49-F238E27FC236}">
              <a16:creationId xmlns:a16="http://schemas.microsoft.com/office/drawing/2014/main" id="{B5D53C74-602B-451F-A939-2EE9C71AD102}"/>
            </a:ext>
          </a:extLst>
        </xdr:cNvPr>
        <xdr:cNvCxnSpPr>
          <a:endCxn id="15" idx="1"/>
        </xdr:cNvCxnSpPr>
      </xdr:nvCxnSpPr>
      <xdr:spPr>
        <a:xfrm>
          <a:off x="11365204" y="4600510"/>
          <a:ext cx="1045151" cy="94864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721171</xdr:colOff>
      <xdr:row>12</xdr:row>
      <xdr:rowOff>199640</xdr:rowOff>
    </xdr:from>
    <xdr:to>
      <xdr:col>10</xdr:col>
      <xdr:colOff>336290</xdr:colOff>
      <xdr:row>19</xdr:row>
      <xdr:rowOff>77756</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410355" y="4813109"/>
          <a:ext cx="3373282" cy="14720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2" zoomScale="130" zoomScaleNormal="130" workbookViewId="0">
      <selection activeCell="L10" sqref="L10"/>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86" customFormat="1" ht="34.5" customHeight="1">
      <c r="B3" s="185" t="s">
        <v>0</v>
      </c>
    </row>
    <row r="4" spans="2:3">
      <c r="B4" s="13" t="s">
        <v>1</v>
      </c>
    </row>
    <row r="7" spans="2:3" ht="53.45" customHeight="1">
      <c r="B7" s="348" t="s">
        <v>2</v>
      </c>
      <c r="C7" s="349"/>
    </row>
    <row r="8" spans="2:3" ht="15.6">
      <c r="B8" s="348" t="s">
        <v>3</v>
      </c>
      <c r="C8" s="349"/>
    </row>
    <row r="9" spans="2:3" ht="15.6">
      <c r="B9" s="348" t="s">
        <v>4</v>
      </c>
      <c r="C9" s="349"/>
    </row>
    <row r="10" spans="2:3" ht="15.6">
      <c r="B10" s="348" t="s">
        <v>5</v>
      </c>
      <c r="C10" s="349"/>
    </row>
    <row r="11" spans="2:3" ht="15.6">
      <c r="B11" s="348" t="s">
        <v>6</v>
      </c>
      <c r="C11" s="34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zoomScale="70" zoomScaleNormal="70" workbookViewId="0">
      <selection activeCell="G8" sqref="G8"/>
    </sheetView>
  </sheetViews>
  <sheetFormatPr defaultColWidth="9.28515625" defaultRowHeight="14.1"/>
  <cols>
    <col min="1" max="1" width="9.28515625" style="178"/>
    <col min="2" max="2" width="28.7109375" style="178" customWidth="1"/>
    <col min="3" max="3" width="17.42578125" style="178" customWidth="1"/>
    <col min="4" max="4" width="18.42578125" style="178" customWidth="1"/>
    <col min="5" max="5" width="0.42578125" style="178" customWidth="1"/>
    <col min="6" max="8" width="15.7109375" style="178" customWidth="1"/>
    <col min="9" max="9" width="0.42578125" style="178" customWidth="1"/>
    <col min="10" max="14" width="15.7109375" style="178" customWidth="1"/>
    <col min="15" max="15" width="0.42578125" style="178" customWidth="1"/>
    <col min="16" max="20" width="15.7109375" style="178" customWidth="1"/>
    <col min="21" max="21" width="0.42578125" style="178" customWidth="1"/>
    <col min="22" max="22" width="19.42578125" style="178" customWidth="1"/>
    <col min="23" max="23" width="13" style="100" customWidth="1"/>
    <col min="24" max="27" width="13" style="325" customWidth="1"/>
    <col min="28" max="28" width="15.28515625" style="178" customWidth="1"/>
    <col min="29" max="33" width="13" style="178" customWidth="1"/>
    <col min="34" max="34" width="0.42578125" style="178" customWidth="1"/>
    <col min="35" max="38" width="13" style="178" customWidth="1"/>
    <col min="39" max="39" width="0.42578125" style="178" customWidth="1"/>
    <col min="40" max="43" width="13" style="178" customWidth="1"/>
    <col min="44" max="16384" width="9.28515625" style="178"/>
  </cols>
  <sheetData>
    <row r="1" spans="2:44" ht="35.85" customHeight="1">
      <c r="E1" s="317"/>
      <c r="H1" s="317"/>
      <c r="I1" s="317"/>
      <c r="N1" s="317"/>
      <c r="O1" s="317"/>
      <c r="T1" s="317"/>
      <c r="U1" s="317"/>
      <c r="V1" s="174"/>
      <c r="W1" s="176"/>
      <c r="X1" s="520"/>
      <c r="Y1" s="520"/>
      <c r="Z1" s="498"/>
      <c r="AA1" s="498"/>
      <c r="AB1" s="498"/>
      <c r="AC1" s="498"/>
      <c r="AD1" s="498"/>
      <c r="AE1" s="318"/>
      <c r="AF1" s="318"/>
      <c r="AG1" s="318"/>
      <c r="AH1" s="317"/>
      <c r="AM1" s="317"/>
    </row>
    <row r="2" spans="2:44" s="101" customFormat="1" ht="18" customHeight="1">
      <c r="B2" s="136" t="s">
        <v>277</v>
      </c>
      <c r="C2" s="319"/>
      <c r="D2" s="319"/>
      <c r="E2" s="136"/>
      <c r="F2" s="319"/>
      <c r="G2" s="319"/>
      <c r="H2" s="136"/>
      <c r="I2" s="136"/>
      <c r="J2" s="319"/>
      <c r="K2" s="319"/>
      <c r="L2" s="319"/>
      <c r="M2" s="319"/>
      <c r="N2" s="136"/>
      <c r="O2" s="136"/>
      <c r="P2" s="319"/>
      <c r="Q2" s="319"/>
      <c r="R2" s="319"/>
      <c r="S2" s="319"/>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0" t="s">
        <v>278</v>
      </c>
      <c r="C3" s="321"/>
      <c r="D3" s="321"/>
      <c r="E3" s="322"/>
      <c r="F3" s="321"/>
      <c r="G3" s="321"/>
      <c r="H3" s="322"/>
      <c r="I3" s="322"/>
      <c r="J3" s="321"/>
      <c r="K3" s="321"/>
      <c r="L3" s="321"/>
      <c r="M3" s="321"/>
      <c r="N3" s="322"/>
      <c r="O3" s="322"/>
      <c r="P3" s="321"/>
      <c r="Q3" s="321"/>
      <c r="R3" s="321"/>
      <c r="S3" s="321"/>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row>
    <row r="4" spans="2:44" s="100" customFormat="1" ht="18" customHeight="1">
      <c r="B4" s="322"/>
      <c r="C4" s="321"/>
      <c r="D4" s="321"/>
      <c r="E4" s="322"/>
      <c r="F4" s="321"/>
      <c r="G4" s="321"/>
      <c r="H4" s="322"/>
      <c r="I4" s="322"/>
      <c r="J4" s="321"/>
      <c r="K4" s="321"/>
      <c r="L4" s="321"/>
      <c r="M4" s="321"/>
      <c r="N4" s="322"/>
      <c r="O4" s="322"/>
      <c r="P4" s="321"/>
      <c r="Q4" s="321"/>
      <c r="R4" s="321"/>
      <c r="S4" s="321"/>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row>
    <row r="5" spans="2:44" ht="20.100000000000001" customHeight="1">
      <c r="B5" s="323"/>
      <c r="F5" s="521" t="s">
        <v>279</v>
      </c>
      <c r="G5" s="522"/>
      <c r="H5" s="523"/>
      <c r="J5" s="521" t="s">
        <v>280</v>
      </c>
      <c r="K5" s="522"/>
      <c r="L5" s="522"/>
      <c r="M5" s="522"/>
      <c r="N5" s="523"/>
      <c r="P5" s="521" t="s">
        <v>280</v>
      </c>
      <c r="Q5" s="522"/>
      <c r="R5" s="522"/>
      <c r="S5" s="522"/>
      <c r="T5" s="523"/>
      <c r="V5" s="324" t="s">
        <v>281</v>
      </c>
    </row>
    <row r="6" spans="2:44" ht="20.100000000000001" customHeight="1">
      <c r="B6" s="326" t="s">
        <v>282</v>
      </c>
      <c r="C6" s="327" t="s">
        <v>283</v>
      </c>
      <c r="D6" s="327" t="s">
        <v>284</v>
      </c>
      <c r="E6" s="325"/>
      <c r="F6" s="328" t="s">
        <v>95</v>
      </c>
      <c r="G6" s="328" t="s">
        <v>96</v>
      </c>
      <c r="H6" s="328" t="s">
        <v>138</v>
      </c>
      <c r="I6" s="325"/>
      <c r="J6" s="328" t="s">
        <v>97</v>
      </c>
      <c r="K6" s="328" t="s">
        <v>98</v>
      </c>
      <c r="L6" s="328" t="s">
        <v>95</v>
      </c>
      <c r="M6" s="328" t="s">
        <v>96</v>
      </c>
      <c r="N6" s="328" t="s">
        <v>138</v>
      </c>
      <c r="O6" s="325"/>
      <c r="P6" s="328" t="s">
        <v>97</v>
      </c>
      <c r="Q6" s="328" t="s">
        <v>98</v>
      </c>
      <c r="R6" s="328" t="s">
        <v>95</v>
      </c>
      <c r="S6" s="328" t="s">
        <v>96</v>
      </c>
      <c r="T6" s="328" t="s">
        <v>138</v>
      </c>
      <c r="U6" s="325"/>
      <c r="V6" s="328" t="s">
        <v>138</v>
      </c>
      <c r="AR6" s="329"/>
    </row>
    <row r="7" spans="2:44" ht="20.100000000000001" customHeight="1">
      <c r="B7" s="330" t="s">
        <v>169</v>
      </c>
      <c r="C7" s="331">
        <f>COUNTIF('Staff list'!$C:$C,'Budget Summary'!B7)</f>
        <v>0</v>
      </c>
      <c r="D7" s="331">
        <f>SUMIF('Staff list'!$C:$C,'Budget Summary'!B7,'Staff list'!$E:$E)</f>
        <v>0</v>
      </c>
      <c r="E7" s="325"/>
      <c r="F7" s="332">
        <f>SUMIF('Budget Sheet'!$H:$H,'Budget Summary'!$B7,'Budget Sheet'!X:X)</f>
        <v>0</v>
      </c>
      <c r="G7" s="332">
        <f>SUMIF('Budget Sheet'!$H:$H,'Budget Summary'!$B7,'Budget Sheet'!AB:AB)</f>
        <v>0</v>
      </c>
      <c r="H7" s="333">
        <f t="shared" ref="H7:H14" si="0">SUM(F7:G7)</f>
        <v>0</v>
      </c>
      <c r="I7" s="325"/>
      <c r="J7" s="332">
        <f>SUMIF('Budget Sheet'!$H:$H,'Budget Summary'!$B7,'Budget Sheet'!AF:AF)</f>
        <v>0</v>
      </c>
      <c r="K7" s="332">
        <f>SUMIF('Budget Sheet'!$H:$H,'Budget Summary'!$B7,'Budget Sheet'!AJ:AJ)</f>
        <v>0</v>
      </c>
      <c r="L7" s="332">
        <f>SUMIF('Budget Sheet'!$H:$H,'Budget Summary'!$B7,'Budget Sheet'!AN:AN)</f>
        <v>0</v>
      </c>
      <c r="M7" s="332">
        <f>SUMIF('Budget Sheet'!$H:$H,'Budget Summary'!$B7,'Budget Sheet'!AR:AR)</f>
        <v>0</v>
      </c>
      <c r="N7" s="333">
        <f>SUM(J7:M7)</f>
        <v>0</v>
      </c>
      <c r="O7" s="325"/>
      <c r="P7" s="332">
        <f>SUMIF('Budget Sheet'!$H:$H,'Budget Summary'!$B7,'Budget Sheet'!AS:AS)</f>
        <v>0</v>
      </c>
      <c r="Q7" s="332">
        <f>SUMIF('Budget Sheet'!$H:$H,'Budget Summary'!$B7,'Budget Sheet'!AT:AT)</f>
        <v>0</v>
      </c>
      <c r="R7" s="332">
        <f>SUMIF('Budget Sheet'!$H:$H,'Budget Summary'!$B7,'Budget Sheet'!AU:AU)</f>
        <v>0</v>
      </c>
      <c r="S7" s="332">
        <f>SUMIF('Budget Sheet'!$H:$H,'Budget Summary'!$B7,'Budget Sheet'!AV:AV)</f>
        <v>0</v>
      </c>
      <c r="T7" s="333">
        <f>SUM(P7:S7)</f>
        <v>0</v>
      </c>
      <c r="U7" s="325"/>
      <c r="V7" s="333">
        <f>SUMIF('Budget Sheet'!H:H,'Budget Summary'!B7,'Budget Sheet'!L:L)</f>
        <v>1200</v>
      </c>
      <c r="W7" s="334"/>
    </row>
    <row r="8" spans="2:44" ht="20.100000000000001" customHeight="1">
      <c r="B8" s="330" t="s">
        <v>173</v>
      </c>
      <c r="C8" s="331">
        <f>COUNTIF('Staff list'!$C:$C,'Budget Summary'!B8)</f>
        <v>0</v>
      </c>
      <c r="D8" s="331">
        <f>SUMIF('Staff list'!$C:$C,'Budget Summary'!B8,'Staff list'!$E:$E)</f>
        <v>0</v>
      </c>
      <c r="E8" s="325"/>
      <c r="F8" s="332">
        <f>SUMIF('Budget Sheet'!$H:$H,'Budget Summary'!$B8,'Budget Sheet'!X:X)</f>
        <v>0</v>
      </c>
      <c r="G8" s="332">
        <f>SUMIF('Budget Sheet'!$H:$H,'Budget Summary'!$B8,'Budget Sheet'!AB:AB)</f>
        <v>0</v>
      </c>
      <c r="H8" s="333">
        <f t="shared" si="0"/>
        <v>0</v>
      </c>
      <c r="I8" s="325"/>
      <c r="J8" s="332">
        <f>SUMIF('Budget Sheet'!$H:$H,'Budget Summary'!$B8,'Budget Sheet'!AF:AF)</f>
        <v>0</v>
      </c>
      <c r="K8" s="332">
        <f>SUMIF('Budget Sheet'!$H:$H,'Budget Summary'!$B8,'Budget Sheet'!AJ:AJ)</f>
        <v>0</v>
      </c>
      <c r="L8" s="332">
        <f>SUMIF('Budget Sheet'!$H:$H,'Budget Summary'!$B8,'Budget Sheet'!AN:AN)</f>
        <v>0</v>
      </c>
      <c r="M8" s="332">
        <f>SUMIF('Budget Sheet'!$H:$H,'Budget Summary'!$B8,'Budget Sheet'!AR:AR)</f>
        <v>0</v>
      </c>
      <c r="N8" s="333">
        <f t="shared" ref="N8:N14" si="1">SUM(J8:M8)</f>
        <v>0</v>
      </c>
      <c r="O8" s="325"/>
      <c r="P8" s="332">
        <f>SUMIF('Budget Sheet'!$H:$H,'Budget Summary'!$B8,'Budget Sheet'!AS:AS)</f>
        <v>0</v>
      </c>
      <c r="Q8" s="332">
        <f>SUMIF('Budget Sheet'!$H:$H,'Budget Summary'!$B8,'Budget Sheet'!AT:AT)</f>
        <v>0</v>
      </c>
      <c r="R8" s="332">
        <f>SUMIF('Budget Sheet'!$H:$H,'Budget Summary'!$B8,'Budget Sheet'!AU:AU)</f>
        <v>0</v>
      </c>
      <c r="S8" s="332">
        <f>SUMIF('Budget Sheet'!$H:$H,'Budget Summary'!$B8,'Budget Sheet'!AV:AV)</f>
        <v>0</v>
      </c>
      <c r="T8" s="333">
        <f t="shared" ref="T8:T14" si="2">SUM(P8:S8)</f>
        <v>0</v>
      </c>
      <c r="U8" s="325"/>
      <c r="V8" s="333">
        <f>SUMIF('Budget Sheet'!H:H,'Budget Summary'!B8,'Budget Sheet'!L:L)</f>
        <v>400</v>
      </c>
      <c r="W8" s="334"/>
    </row>
    <row r="9" spans="2:44" s="100" customFormat="1" ht="20.100000000000001" customHeight="1">
      <c r="B9" s="330" t="s">
        <v>172</v>
      </c>
      <c r="C9" s="331">
        <f>COUNTIF('Staff list'!$C:$C,'Budget Summary'!B9)</f>
        <v>0</v>
      </c>
      <c r="D9" s="331">
        <f>SUMIF('Staff list'!$C:$C,'Budget Summary'!B9,'Staff list'!$E:$E)</f>
        <v>0</v>
      </c>
      <c r="E9" s="325"/>
      <c r="F9" s="332">
        <f>SUMIF('Budget Sheet'!$H:$H,'Budget Summary'!$B9,'Budget Sheet'!X:X)</f>
        <v>0</v>
      </c>
      <c r="G9" s="332">
        <f>SUMIF('Budget Sheet'!$H:$H,'Budget Summary'!$B9,'Budget Sheet'!AB:AB)</f>
        <v>0</v>
      </c>
      <c r="H9" s="333">
        <f t="shared" si="0"/>
        <v>0</v>
      </c>
      <c r="I9" s="325"/>
      <c r="J9" s="332">
        <f>SUMIF('Budget Sheet'!$H:$H,'Budget Summary'!$B9,'Budget Sheet'!AF:AF)</f>
        <v>0</v>
      </c>
      <c r="K9" s="332">
        <f>SUMIF('Budget Sheet'!$H:$H,'Budget Summary'!$B9,'Budget Sheet'!AJ:AJ)</f>
        <v>0</v>
      </c>
      <c r="L9" s="332">
        <f>SUMIF('Budget Sheet'!$H:$H,'Budget Summary'!$B9,'Budget Sheet'!AN:AN)</f>
        <v>0</v>
      </c>
      <c r="M9" s="332">
        <f>SUMIF('Budget Sheet'!$H:$H,'Budget Summary'!$B9,'Budget Sheet'!AR:AR)</f>
        <v>0</v>
      </c>
      <c r="N9" s="333">
        <f t="shared" si="1"/>
        <v>0</v>
      </c>
      <c r="O9" s="325"/>
      <c r="P9" s="332">
        <f>SUMIF('Budget Sheet'!$H:$H,'Budget Summary'!$B9,'Budget Sheet'!AS:AS)</f>
        <v>0</v>
      </c>
      <c r="Q9" s="332">
        <f>SUMIF('Budget Sheet'!$H:$H,'Budget Summary'!$B9,'Budget Sheet'!AT:AT)</f>
        <v>0</v>
      </c>
      <c r="R9" s="332">
        <f>SUMIF('Budget Sheet'!$H:$H,'Budget Summary'!$B9,'Budget Sheet'!AU:AU)</f>
        <v>0</v>
      </c>
      <c r="S9" s="332">
        <f>SUMIF('Budget Sheet'!$H:$H,'Budget Summary'!$B9,'Budget Sheet'!AV:AV)</f>
        <v>0</v>
      </c>
      <c r="T9" s="333">
        <f t="shared" si="2"/>
        <v>0</v>
      </c>
      <c r="U9" s="325"/>
      <c r="V9" s="333">
        <f>SUMIF('Budget Sheet'!H:H,'Budget Summary'!B9,'Budget Sheet'!L:L)</f>
        <v>75</v>
      </c>
      <c r="W9" s="334"/>
      <c r="X9" s="325"/>
      <c r="Y9" s="325"/>
      <c r="Z9" s="325"/>
      <c r="AA9" s="325"/>
      <c r="AB9" s="178"/>
      <c r="AC9" s="178"/>
      <c r="AD9" s="178"/>
      <c r="AE9" s="178"/>
      <c r="AF9" s="178"/>
      <c r="AG9" s="178"/>
      <c r="AH9" s="178"/>
      <c r="AI9" s="178"/>
      <c r="AJ9" s="178"/>
      <c r="AK9" s="178"/>
      <c r="AL9" s="178"/>
      <c r="AM9" s="178"/>
      <c r="AN9" s="178"/>
      <c r="AO9" s="178"/>
      <c r="AP9" s="178"/>
      <c r="AQ9" s="178"/>
      <c r="AR9" s="178"/>
    </row>
    <row r="10" spans="2:44" s="100" customFormat="1" ht="20.100000000000001" customHeight="1">
      <c r="B10" s="330" t="s">
        <v>171</v>
      </c>
      <c r="C10" s="331">
        <f>COUNTIF('Staff list'!$C:$C,'Budget Summary'!B10)</f>
        <v>0</v>
      </c>
      <c r="D10" s="331">
        <f>SUMIF('Staff list'!$C:$C,'Budget Summary'!B10,'Staff list'!$E:$E)</f>
        <v>0</v>
      </c>
      <c r="E10" s="325"/>
      <c r="F10" s="332">
        <f>SUMIF('Budget Sheet'!$H:$H,'Budget Summary'!$B10,'Budget Sheet'!X:X)</f>
        <v>0</v>
      </c>
      <c r="G10" s="332">
        <f>SUMIF('Budget Sheet'!$H:$H,'Budget Summary'!$B10,'Budget Sheet'!AB:AB)</f>
        <v>0</v>
      </c>
      <c r="H10" s="333">
        <f t="shared" si="0"/>
        <v>0</v>
      </c>
      <c r="I10" s="325"/>
      <c r="J10" s="332">
        <f>SUMIF('Budget Sheet'!$H:$H,'Budget Summary'!$B10,'Budget Sheet'!AF:AF)</f>
        <v>0</v>
      </c>
      <c r="K10" s="332">
        <f>SUMIF('Budget Sheet'!$H:$H,'Budget Summary'!$B10,'Budget Sheet'!AJ:AJ)</f>
        <v>0</v>
      </c>
      <c r="L10" s="332">
        <f>SUMIF('Budget Sheet'!$H:$H,'Budget Summary'!$B10,'Budget Sheet'!AN:AN)</f>
        <v>0</v>
      </c>
      <c r="M10" s="332">
        <f>SUMIF('Budget Sheet'!$H:$H,'Budget Summary'!$B10,'Budget Sheet'!AR:AR)</f>
        <v>0</v>
      </c>
      <c r="N10" s="333">
        <f t="shared" si="1"/>
        <v>0</v>
      </c>
      <c r="O10" s="325"/>
      <c r="P10" s="332">
        <f>SUMIF('Budget Sheet'!$H:$H,'Budget Summary'!$B10,'Budget Sheet'!AS:AS)</f>
        <v>0</v>
      </c>
      <c r="Q10" s="332">
        <f>SUMIF('Budget Sheet'!$H:$H,'Budget Summary'!$B10,'Budget Sheet'!AT:AT)</f>
        <v>0</v>
      </c>
      <c r="R10" s="332">
        <f>SUMIF('Budget Sheet'!$H:$H,'Budget Summary'!$B10,'Budget Sheet'!AU:AU)</f>
        <v>0</v>
      </c>
      <c r="S10" s="332">
        <f>SUMIF('Budget Sheet'!$H:$H,'Budget Summary'!$B10,'Budget Sheet'!AV:AV)</f>
        <v>0</v>
      </c>
      <c r="T10" s="333">
        <f t="shared" si="2"/>
        <v>0</v>
      </c>
      <c r="U10" s="325"/>
      <c r="V10" s="333">
        <f>SUMIF('Budget Sheet'!H:H,'Budget Summary'!B10,'Budget Sheet'!L:L)</f>
        <v>50</v>
      </c>
      <c r="W10" s="334"/>
      <c r="X10" s="325"/>
      <c r="Y10" s="325"/>
      <c r="Z10" s="325"/>
      <c r="AA10" s="325"/>
      <c r="AB10" s="178"/>
      <c r="AC10" s="178"/>
      <c r="AD10" s="178"/>
      <c r="AE10" s="178"/>
      <c r="AF10" s="178"/>
      <c r="AG10" s="178"/>
      <c r="AH10" s="178"/>
      <c r="AI10" s="178"/>
      <c r="AJ10" s="178"/>
      <c r="AK10" s="178"/>
      <c r="AL10" s="178"/>
      <c r="AM10" s="178"/>
      <c r="AN10" s="178"/>
      <c r="AO10" s="178"/>
      <c r="AP10" s="178"/>
      <c r="AQ10" s="178"/>
      <c r="AR10" s="178"/>
    </row>
    <row r="11" spans="2:44" s="100" customFormat="1" ht="20.100000000000001" customHeight="1">
      <c r="B11" s="330" t="s">
        <v>285</v>
      </c>
      <c r="C11" s="331">
        <f>COUNTIF('Staff list'!$C:$C,'Budget Summary'!B11)</f>
        <v>0</v>
      </c>
      <c r="D11" s="331">
        <f>SUMIF('Staff list'!$C:$C,'Budget Summary'!B11,'Staff list'!$E:$E)</f>
        <v>0</v>
      </c>
      <c r="E11" s="325"/>
      <c r="F11" s="332">
        <f>SUMIF('Budget Sheet'!$H:$H,'Budget Summary'!$B11,'Budget Sheet'!X:X)</f>
        <v>0</v>
      </c>
      <c r="G11" s="332">
        <f>SUMIF('Budget Sheet'!$H:$H,'Budget Summary'!$B11,'Budget Sheet'!AB:AB)</f>
        <v>0</v>
      </c>
      <c r="H11" s="333">
        <f t="shared" si="0"/>
        <v>0</v>
      </c>
      <c r="I11" s="325"/>
      <c r="J11" s="332">
        <f>SUMIF('Budget Sheet'!$H:$H,'Budget Summary'!$B11,'Budget Sheet'!AF:AF)</f>
        <v>0</v>
      </c>
      <c r="K11" s="332">
        <f>SUMIF('Budget Sheet'!$H:$H,'Budget Summary'!$B11,'Budget Sheet'!AJ:AJ)</f>
        <v>0</v>
      </c>
      <c r="L11" s="332">
        <f>SUMIF('Budget Sheet'!$H:$H,'Budget Summary'!$B11,'Budget Sheet'!AN:AN)</f>
        <v>0</v>
      </c>
      <c r="M11" s="332">
        <f>SUMIF('Budget Sheet'!$H:$H,'Budget Summary'!$B11,'Budget Sheet'!AR:AR)</f>
        <v>0</v>
      </c>
      <c r="N11" s="333">
        <f t="shared" si="1"/>
        <v>0</v>
      </c>
      <c r="O11" s="325"/>
      <c r="P11" s="332">
        <f>SUMIF('Budget Sheet'!$H:$H,'Budget Summary'!$B11,'Budget Sheet'!AS:AS)</f>
        <v>0</v>
      </c>
      <c r="Q11" s="332">
        <f>SUMIF('Budget Sheet'!$H:$H,'Budget Summary'!$B11,'Budget Sheet'!AT:AT)</f>
        <v>0</v>
      </c>
      <c r="R11" s="332">
        <f>SUMIF('Budget Sheet'!$H:$H,'Budget Summary'!$B11,'Budget Sheet'!AU:AU)</f>
        <v>0</v>
      </c>
      <c r="S11" s="332">
        <f>SUMIF('Budget Sheet'!$H:$H,'Budget Summary'!$B11,'Budget Sheet'!AV:AV)</f>
        <v>0</v>
      </c>
      <c r="T11" s="333">
        <f t="shared" si="2"/>
        <v>0</v>
      </c>
      <c r="U11" s="325"/>
      <c r="V11" s="333">
        <f>SUMIF('Budget Sheet'!H:H,'Budget Summary'!B11,'Budget Sheet'!L:L)</f>
        <v>0</v>
      </c>
      <c r="W11" s="334"/>
      <c r="X11" s="325"/>
      <c r="Y11" s="325"/>
      <c r="Z11" s="325"/>
      <c r="AA11" s="325"/>
      <c r="AB11" s="178"/>
      <c r="AC11" s="178"/>
      <c r="AD11" s="178"/>
      <c r="AE11" s="178"/>
      <c r="AF11" s="178"/>
      <c r="AG11" s="178"/>
      <c r="AH11" s="178"/>
      <c r="AI11" s="178"/>
      <c r="AJ11" s="178"/>
      <c r="AK11" s="178"/>
      <c r="AL11" s="178"/>
      <c r="AM11" s="178"/>
      <c r="AN11" s="178"/>
      <c r="AO11" s="178"/>
      <c r="AP11" s="178"/>
      <c r="AQ11" s="178"/>
      <c r="AR11" s="178"/>
    </row>
    <row r="12" spans="2:44" s="100" customFormat="1" ht="20.100000000000001" customHeight="1">
      <c r="B12" s="330" t="s">
        <v>286</v>
      </c>
      <c r="C12" s="331">
        <f>COUNTIF('Staff list'!$C:$C,'Budget Summary'!B12)</f>
        <v>0</v>
      </c>
      <c r="D12" s="331">
        <f>SUMIF('Staff list'!$C:$C,'Budget Summary'!B12,'Staff list'!$E:$E)</f>
        <v>0</v>
      </c>
      <c r="E12" s="325"/>
      <c r="F12" s="332">
        <f>SUMIF('Budget Sheet'!$H:$H,'Budget Summary'!$B12,'Budget Sheet'!X:X)</f>
        <v>0</v>
      </c>
      <c r="G12" s="332">
        <f>SUMIF('Budget Sheet'!$H:$H,'Budget Summary'!$B12,'Budget Sheet'!AB:AB)</f>
        <v>0</v>
      </c>
      <c r="H12" s="333">
        <f t="shared" si="0"/>
        <v>0</v>
      </c>
      <c r="I12" s="325"/>
      <c r="J12" s="332">
        <f>SUMIF('Budget Sheet'!$H:$H,'Budget Summary'!$B12,'Budget Sheet'!AF:AF)</f>
        <v>0</v>
      </c>
      <c r="K12" s="332">
        <f>SUMIF('Budget Sheet'!$H:$H,'Budget Summary'!$B12,'Budget Sheet'!AJ:AJ)</f>
        <v>0</v>
      </c>
      <c r="L12" s="332">
        <f>SUMIF('Budget Sheet'!$H:$H,'Budget Summary'!$B12,'Budget Sheet'!AN:AN)</f>
        <v>0</v>
      </c>
      <c r="M12" s="332">
        <f>SUMIF('Budget Sheet'!$H:$H,'Budget Summary'!$B12,'Budget Sheet'!AR:AR)</f>
        <v>0</v>
      </c>
      <c r="N12" s="333">
        <f t="shared" si="1"/>
        <v>0</v>
      </c>
      <c r="O12" s="325"/>
      <c r="P12" s="332">
        <f>SUMIF('Budget Sheet'!$H:$H,'Budget Summary'!$B12,'Budget Sheet'!AS:AS)</f>
        <v>0</v>
      </c>
      <c r="Q12" s="332">
        <f>SUMIF('Budget Sheet'!$H:$H,'Budget Summary'!$B12,'Budget Sheet'!AT:AT)</f>
        <v>0</v>
      </c>
      <c r="R12" s="332">
        <f>SUMIF('Budget Sheet'!$H:$H,'Budget Summary'!$B12,'Budget Sheet'!AU:AU)</f>
        <v>0</v>
      </c>
      <c r="S12" s="332">
        <f>SUMIF('Budget Sheet'!$H:$H,'Budget Summary'!$B12,'Budget Sheet'!AV:AV)</f>
        <v>0</v>
      </c>
      <c r="T12" s="333">
        <f t="shared" si="2"/>
        <v>0</v>
      </c>
      <c r="U12" s="325"/>
      <c r="V12" s="333">
        <f>SUMIF('Budget Sheet'!H:H,'Budget Summary'!B12,'Budget Sheet'!L:L)</f>
        <v>0</v>
      </c>
      <c r="W12" s="334"/>
      <c r="X12" s="325"/>
      <c r="Y12" s="325"/>
      <c r="Z12" s="325"/>
      <c r="AA12" s="325"/>
      <c r="AB12" s="178"/>
      <c r="AC12" s="178"/>
      <c r="AD12" s="178"/>
      <c r="AE12" s="178"/>
      <c r="AF12" s="178"/>
      <c r="AG12" s="178"/>
      <c r="AH12" s="178"/>
      <c r="AI12" s="178"/>
      <c r="AJ12" s="178"/>
      <c r="AK12" s="178"/>
      <c r="AL12" s="178"/>
      <c r="AM12" s="178"/>
      <c r="AN12" s="178"/>
      <c r="AO12" s="178"/>
      <c r="AP12" s="178"/>
      <c r="AQ12" s="178"/>
      <c r="AR12" s="178"/>
    </row>
    <row r="13" spans="2:44" s="100" customFormat="1" ht="20.100000000000001" customHeight="1">
      <c r="B13" s="335" t="s">
        <v>287</v>
      </c>
      <c r="C13" s="331">
        <f>COUNTIF('Staff list'!$C:$C,'Budget Summary'!B13)</f>
        <v>0</v>
      </c>
      <c r="D13" s="331">
        <f>SUMIF('Staff list'!$C:$C,'Budget Summary'!B13,'Staff list'!$E:$E)</f>
        <v>0</v>
      </c>
      <c r="E13" s="325"/>
      <c r="F13" s="332">
        <f>SUMIF('Budget Sheet'!$H:$H,'Budget Summary'!$B13,'Budget Sheet'!X:X)</f>
        <v>0</v>
      </c>
      <c r="G13" s="332">
        <f>SUMIF('Budget Sheet'!$H:$H,'Budget Summary'!$B13,'Budget Sheet'!AB:AB)</f>
        <v>0</v>
      </c>
      <c r="H13" s="333">
        <f t="shared" si="0"/>
        <v>0</v>
      </c>
      <c r="I13" s="325"/>
      <c r="J13" s="332">
        <f>SUMIF('Budget Sheet'!$H:$H,'Budget Summary'!$B13,'Budget Sheet'!AF:AF)</f>
        <v>0</v>
      </c>
      <c r="K13" s="332">
        <f>SUMIF('Budget Sheet'!$H:$H,'Budget Summary'!$B13,'Budget Sheet'!AJ:AJ)</f>
        <v>0</v>
      </c>
      <c r="L13" s="332">
        <f>SUMIF('Budget Sheet'!$H:$H,'Budget Summary'!$B13,'Budget Sheet'!AN:AN)</f>
        <v>0</v>
      </c>
      <c r="M13" s="332">
        <f>SUMIF('Budget Sheet'!$H:$H,'Budget Summary'!$B13,'Budget Sheet'!AR:AR)</f>
        <v>0</v>
      </c>
      <c r="N13" s="333">
        <f t="shared" si="1"/>
        <v>0</v>
      </c>
      <c r="O13" s="325"/>
      <c r="P13" s="332">
        <f>SUMIF('Budget Sheet'!$H:$H,'Budget Summary'!$B13,'Budget Sheet'!AS:AS)</f>
        <v>0</v>
      </c>
      <c r="Q13" s="332">
        <f>SUMIF('Budget Sheet'!$H:$H,'Budget Summary'!$B13,'Budget Sheet'!AT:AT)</f>
        <v>0</v>
      </c>
      <c r="R13" s="332">
        <f>SUMIF('Budget Sheet'!$H:$H,'Budget Summary'!$B13,'Budget Sheet'!AU:AU)</f>
        <v>0</v>
      </c>
      <c r="S13" s="332">
        <f>SUMIF('Budget Sheet'!$H:$H,'Budget Summary'!$B13,'Budget Sheet'!AV:AV)</f>
        <v>0</v>
      </c>
      <c r="T13" s="333">
        <f t="shared" si="2"/>
        <v>0</v>
      </c>
      <c r="U13" s="325"/>
      <c r="V13" s="333">
        <f>SUMIF('Budget Sheet'!H:H,'Budget Summary'!B13,'Budget Sheet'!L:L)</f>
        <v>0</v>
      </c>
      <c r="W13" s="334"/>
      <c r="X13" s="325"/>
      <c r="Y13" s="325"/>
      <c r="Z13" s="325"/>
      <c r="AA13" s="325"/>
      <c r="AB13" s="178"/>
      <c r="AC13" s="178"/>
      <c r="AD13" s="178"/>
      <c r="AE13" s="178"/>
      <c r="AF13" s="178"/>
      <c r="AG13" s="178"/>
      <c r="AH13" s="178"/>
      <c r="AI13" s="178"/>
      <c r="AJ13" s="178"/>
      <c r="AK13" s="178"/>
      <c r="AL13" s="178"/>
      <c r="AM13" s="178"/>
      <c r="AN13" s="178"/>
      <c r="AO13" s="178"/>
      <c r="AP13" s="178"/>
      <c r="AQ13" s="178"/>
      <c r="AR13" s="178"/>
    </row>
    <row r="14" spans="2:44" s="100" customFormat="1" ht="20.100000000000001" customHeight="1">
      <c r="B14" s="330" t="s">
        <v>174</v>
      </c>
      <c r="C14" s="331">
        <f>COUNTIF('Staff list'!$C:$C,'Budget Summary'!B14)</f>
        <v>0</v>
      </c>
      <c r="D14" s="331">
        <f>SUMIF('Staff list'!$C:$C,'Budget Summary'!B14,'Staff list'!$E:$E)</f>
        <v>0</v>
      </c>
      <c r="E14" s="325"/>
      <c r="F14" s="332">
        <f>SUMIF('Budget Sheet'!$H:$H,'Budget Summary'!$B14,'Budget Sheet'!X:X)</f>
        <v>0</v>
      </c>
      <c r="G14" s="332">
        <f>SUMIF('Budget Sheet'!$H:$H,'Budget Summary'!$B14,'Budget Sheet'!AB:AB)</f>
        <v>0</v>
      </c>
      <c r="H14" s="333">
        <f t="shared" si="0"/>
        <v>0</v>
      </c>
      <c r="I14" s="325"/>
      <c r="J14" s="332">
        <f>SUMIF('Budget Sheet'!$H:$H,'Budget Summary'!$B14,'Budget Sheet'!AF:AF)</f>
        <v>0</v>
      </c>
      <c r="K14" s="332">
        <f>SUMIF('Budget Sheet'!$H:$H,'Budget Summary'!$B14,'Budget Sheet'!AJ:AJ)</f>
        <v>0</v>
      </c>
      <c r="L14" s="332">
        <f>SUMIF('Budget Sheet'!$H:$H,'Budget Summary'!$B14,'Budget Sheet'!AN:AN)</f>
        <v>0</v>
      </c>
      <c r="M14" s="332">
        <f>SUMIF('Budget Sheet'!$H:$H,'Budget Summary'!$B14,'Budget Sheet'!AR:AR)</f>
        <v>0</v>
      </c>
      <c r="N14" s="333">
        <f t="shared" si="1"/>
        <v>0</v>
      </c>
      <c r="O14" s="325"/>
      <c r="P14" s="332">
        <f>SUMIF('Budget Sheet'!$H:$H,'Budget Summary'!$B14,'Budget Sheet'!AS:AS)</f>
        <v>0</v>
      </c>
      <c r="Q14" s="332">
        <f>SUMIF('Budget Sheet'!$H:$H,'Budget Summary'!$B14,'Budget Sheet'!AT:AT)</f>
        <v>0</v>
      </c>
      <c r="R14" s="332">
        <f>SUMIF('Budget Sheet'!$H:$H,'Budget Summary'!$B14,'Budget Sheet'!AU:AU)</f>
        <v>0</v>
      </c>
      <c r="S14" s="332">
        <f>SUMIF('Budget Sheet'!$H:$H,'Budget Summary'!$B14,'Budget Sheet'!AV:AV)</f>
        <v>0</v>
      </c>
      <c r="T14" s="333">
        <f t="shared" si="2"/>
        <v>0</v>
      </c>
      <c r="U14" s="325"/>
      <c r="V14" s="333">
        <f>SUMIF('Budget Sheet'!H:H,'Budget Summary'!B14,'Budget Sheet'!L:L)</f>
        <v>0</v>
      </c>
      <c r="W14" s="334"/>
      <c r="X14" s="325"/>
      <c r="Y14" s="325"/>
      <c r="Z14" s="325"/>
      <c r="AA14" s="325"/>
      <c r="AB14" s="178"/>
      <c r="AC14" s="178"/>
      <c r="AD14" s="178"/>
      <c r="AE14" s="178"/>
      <c r="AF14" s="178"/>
      <c r="AG14" s="178"/>
      <c r="AH14" s="178"/>
      <c r="AI14" s="178"/>
      <c r="AJ14" s="178"/>
      <c r="AK14" s="178"/>
      <c r="AL14" s="178"/>
      <c r="AM14" s="178"/>
      <c r="AN14" s="178"/>
      <c r="AO14" s="178"/>
      <c r="AP14" s="178"/>
      <c r="AQ14" s="178"/>
      <c r="AR14" s="178"/>
    </row>
    <row r="15" spans="2:44" s="100" customFormat="1" ht="20.100000000000001" customHeight="1">
      <c r="B15" s="336"/>
      <c r="C15" s="519" t="s">
        <v>288</v>
      </c>
      <c r="D15" s="516"/>
      <c r="E15" s="325"/>
      <c r="F15" s="337">
        <f>SUM(F7:F14)</f>
        <v>0</v>
      </c>
      <c r="G15" s="337">
        <f>SUM(G7:G14)</f>
        <v>0</v>
      </c>
      <c r="H15" s="337">
        <f>SUM(H7:H14)</f>
        <v>0</v>
      </c>
      <c r="I15" s="325"/>
      <c r="J15" s="337">
        <f>SUM(J7:J14)</f>
        <v>0</v>
      </c>
      <c r="K15" s="337">
        <f>SUM(K7:K14)</f>
        <v>0</v>
      </c>
      <c r="L15" s="337">
        <f>SUM(L7:L14)</f>
        <v>0</v>
      </c>
      <c r="M15" s="337">
        <f>SUM(M7:M14)</f>
        <v>0</v>
      </c>
      <c r="N15" s="337">
        <f>SUM(N7:N14)</f>
        <v>0</v>
      </c>
      <c r="O15" s="325"/>
      <c r="P15" s="337">
        <f>SUM(P7:P14)</f>
        <v>0</v>
      </c>
      <c r="Q15" s="337">
        <f>SUM(Q7:Q14)</f>
        <v>0</v>
      </c>
      <c r="R15" s="337">
        <f>SUM(R7:R14)</f>
        <v>0</v>
      </c>
      <c r="S15" s="337">
        <f>SUM(S7:S14)</f>
        <v>0</v>
      </c>
      <c r="T15" s="337">
        <f>SUM(T7:T14)</f>
        <v>0</v>
      </c>
      <c r="U15" s="325"/>
      <c r="V15" s="337">
        <f>SUM(V7:V14)</f>
        <v>1725</v>
      </c>
      <c r="W15" s="334"/>
      <c r="X15" s="325"/>
      <c r="Y15" s="325"/>
      <c r="Z15" s="325"/>
      <c r="AA15" s="325"/>
      <c r="AB15" s="178"/>
      <c r="AC15" s="178"/>
      <c r="AD15" s="178"/>
      <c r="AE15" s="178"/>
      <c r="AF15" s="178"/>
      <c r="AG15" s="178"/>
      <c r="AH15" s="178"/>
      <c r="AI15" s="178"/>
      <c r="AJ15" s="178"/>
      <c r="AK15" s="178"/>
      <c r="AL15" s="178"/>
      <c r="AM15" s="178"/>
      <c r="AN15" s="178"/>
      <c r="AO15" s="178"/>
      <c r="AP15" s="178"/>
      <c r="AQ15" s="178"/>
      <c r="AR15" s="178"/>
    </row>
    <row r="16" spans="2:44" s="100" customFormat="1" ht="20.100000000000001" customHeight="1">
      <c r="B16" s="330" t="s">
        <v>175</v>
      </c>
      <c r="C16" s="330"/>
      <c r="D16" s="338"/>
      <c r="E16" s="325"/>
      <c r="F16" s="332">
        <f>SUMIF('Budget Sheet'!$D:$D,'Budget Summary'!$B16,'Budget Sheet'!X:X)</f>
        <v>0</v>
      </c>
      <c r="G16" s="332">
        <f>SUMIF('Budget Sheet'!$D:$D,'Budget Summary'!$B16,'Budget Sheet'!AB:AB)</f>
        <v>0</v>
      </c>
      <c r="H16" s="333">
        <f t="shared" ref="H16:H25" si="3">SUM(F16:G16)</f>
        <v>0</v>
      </c>
      <c r="I16" s="325"/>
      <c r="J16" s="332">
        <f>SUMIF('Budget Sheet'!$D:$D,'Budget Summary'!$B16,'Budget Sheet'!AF:AF)</f>
        <v>0</v>
      </c>
      <c r="K16" s="332">
        <f>SUMIF('Budget Sheet'!$D:$D,'Budget Summary'!$B16,'Budget Sheet'!AJ:AJ)</f>
        <v>0</v>
      </c>
      <c r="L16" s="332">
        <f>SUMIF('Budget Sheet'!$D:$D,'Budget Summary'!$B16,'Budget Sheet'!AN:AN)</f>
        <v>0</v>
      </c>
      <c r="M16" s="332">
        <f>SUMIF('Budget Sheet'!$D:$D,'Budget Summary'!$B16,'Budget Sheet'!AR:AR)</f>
        <v>0</v>
      </c>
      <c r="N16" s="333">
        <f t="shared" ref="N16:N22" si="4">SUM(J16:M16)</f>
        <v>0</v>
      </c>
      <c r="O16" s="325"/>
      <c r="P16" s="332">
        <f>SUMIF('Budget Sheet'!$D:$D,'Budget Summary'!$B16,'Budget Sheet'!AS:AS)</f>
        <v>0</v>
      </c>
      <c r="Q16" s="332">
        <f>SUMIF('Budget Sheet'!$D:$D,'Budget Summary'!$B16,'Budget Sheet'!AT:AT)</f>
        <v>0</v>
      </c>
      <c r="R16" s="332">
        <f>SUMIF('Budget Sheet'!$D:$D,'Budget Summary'!$B16,'Budget Sheet'!AU:AU)</f>
        <v>0</v>
      </c>
      <c r="S16" s="332">
        <f>SUMIF('Budget Sheet'!$D:$D,'Budget Summary'!$B16,'Budget Sheet'!AV:AV)</f>
        <v>0</v>
      </c>
      <c r="T16" s="333">
        <f t="shared" ref="T16:T22" si="5">SUM(P16:S16)</f>
        <v>0</v>
      </c>
      <c r="U16" s="325"/>
      <c r="V16" s="333">
        <f>SUMIF('Budget Sheet'!D:D,'Budget Summary'!B16,'Budget Sheet'!L:L)</f>
        <v>100</v>
      </c>
      <c r="W16" s="334"/>
      <c r="X16" s="325"/>
      <c r="Y16" s="325"/>
      <c r="Z16" s="325"/>
      <c r="AA16" s="325"/>
      <c r="AB16" s="178"/>
      <c r="AC16" s="178"/>
      <c r="AD16" s="178"/>
      <c r="AE16" s="178"/>
      <c r="AF16" s="178"/>
      <c r="AG16" s="178"/>
      <c r="AH16" s="178"/>
      <c r="AI16" s="178"/>
      <c r="AJ16" s="178"/>
      <c r="AK16" s="178"/>
      <c r="AL16" s="178"/>
      <c r="AM16" s="178"/>
      <c r="AN16" s="178"/>
      <c r="AO16" s="178"/>
      <c r="AP16" s="178"/>
      <c r="AQ16" s="178"/>
      <c r="AR16" s="178"/>
    </row>
    <row r="17" spans="2:44" s="100" customFormat="1" ht="20.100000000000001" customHeight="1">
      <c r="B17" s="330" t="s">
        <v>176</v>
      </c>
      <c r="C17" s="330"/>
      <c r="D17" s="338"/>
      <c r="E17" s="325"/>
      <c r="F17" s="332">
        <f>SUMIF('Budget Sheet'!$D:$D,'Budget Summary'!$B17,'Budget Sheet'!X:X)</f>
        <v>0</v>
      </c>
      <c r="G17" s="332">
        <f>SUMIF('Budget Sheet'!$D:$D,'Budget Summary'!$B17,'Budget Sheet'!AB:AB)</f>
        <v>0</v>
      </c>
      <c r="H17" s="333">
        <f t="shared" si="3"/>
        <v>0</v>
      </c>
      <c r="I17" s="325"/>
      <c r="J17" s="332">
        <f>SUMIF('Budget Sheet'!$D:$D,'Budget Summary'!$B17,'Budget Sheet'!AF:AF)</f>
        <v>0</v>
      </c>
      <c r="K17" s="332">
        <f>SUMIF('Budget Sheet'!$D:$D,'Budget Summary'!$B17,'Budget Sheet'!AJ:AJ)</f>
        <v>0</v>
      </c>
      <c r="L17" s="332">
        <f>SUMIF('Budget Sheet'!$D:$D,'Budget Summary'!$B17,'Budget Sheet'!AN:AN)</f>
        <v>0</v>
      </c>
      <c r="M17" s="332">
        <f>SUMIF('Budget Sheet'!$D:$D,'Budget Summary'!$B17,'Budget Sheet'!AR:AR)</f>
        <v>0</v>
      </c>
      <c r="N17" s="333">
        <f t="shared" si="4"/>
        <v>0</v>
      </c>
      <c r="O17" s="325"/>
      <c r="P17" s="332">
        <f>SUMIF('Budget Sheet'!$D:$D,'Budget Summary'!$B17,'Budget Sheet'!AS:AS)</f>
        <v>0</v>
      </c>
      <c r="Q17" s="332">
        <f>SUMIF('Budget Sheet'!$D:$D,'Budget Summary'!$B17,'Budget Sheet'!AT:AT)</f>
        <v>0</v>
      </c>
      <c r="R17" s="332">
        <f>SUMIF('Budget Sheet'!$D:$D,'Budget Summary'!$B17,'Budget Sheet'!AU:AU)</f>
        <v>0</v>
      </c>
      <c r="S17" s="332">
        <f>SUMIF('Budget Sheet'!$D:$D,'Budget Summary'!$B17,'Budget Sheet'!AV:AV)</f>
        <v>0</v>
      </c>
      <c r="T17" s="333">
        <f t="shared" si="5"/>
        <v>0</v>
      </c>
      <c r="U17" s="325"/>
      <c r="V17" s="333">
        <f>SUMIF('Budget Sheet'!D:D,'Budget Summary'!B17,'Budget Sheet'!L:L)</f>
        <v>0</v>
      </c>
      <c r="W17" s="334"/>
      <c r="X17" s="325"/>
      <c r="Y17" s="325"/>
      <c r="Z17" s="325"/>
      <c r="AA17" s="325"/>
      <c r="AB17" s="178"/>
      <c r="AC17" s="178"/>
      <c r="AD17" s="178"/>
      <c r="AE17" s="178"/>
      <c r="AF17" s="178"/>
      <c r="AG17" s="178"/>
      <c r="AH17" s="178"/>
      <c r="AI17" s="178"/>
      <c r="AJ17" s="178"/>
      <c r="AK17" s="178"/>
      <c r="AL17" s="178"/>
      <c r="AM17" s="178"/>
      <c r="AN17" s="178"/>
      <c r="AO17" s="178"/>
      <c r="AP17" s="178"/>
      <c r="AQ17" s="178"/>
      <c r="AR17" s="178"/>
    </row>
    <row r="18" spans="2:44" s="100" customFormat="1" ht="20.100000000000001" customHeight="1">
      <c r="B18" s="330" t="s">
        <v>177</v>
      </c>
      <c r="C18" s="330"/>
      <c r="D18" s="338"/>
      <c r="E18" s="325"/>
      <c r="F18" s="332">
        <f>SUMIF('Budget Sheet'!$D:$D,'Budget Summary'!$B18,'Budget Sheet'!X:X)</f>
        <v>0</v>
      </c>
      <c r="G18" s="332">
        <f>SUMIF('Budget Sheet'!$D:$D,'Budget Summary'!$B18,'Budget Sheet'!AB:AB)</f>
        <v>0</v>
      </c>
      <c r="H18" s="333">
        <f t="shared" si="3"/>
        <v>0</v>
      </c>
      <c r="I18" s="325"/>
      <c r="J18" s="332">
        <f>SUMIF('Budget Sheet'!$D:$D,'Budget Summary'!$B18,'Budget Sheet'!AF:AF)</f>
        <v>0</v>
      </c>
      <c r="K18" s="332">
        <f>SUMIF('Budget Sheet'!$D:$D,'Budget Summary'!$B18,'Budget Sheet'!AJ:AJ)</f>
        <v>0</v>
      </c>
      <c r="L18" s="332">
        <f>SUMIF('Budget Sheet'!$D:$D,'Budget Summary'!$B18,'Budget Sheet'!AN:AN)</f>
        <v>0</v>
      </c>
      <c r="M18" s="332">
        <f>SUMIF('Budget Sheet'!$D:$D,'Budget Summary'!$B18,'Budget Sheet'!AR:AR)</f>
        <v>0</v>
      </c>
      <c r="N18" s="333">
        <f t="shared" si="4"/>
        <v>0</v>
      </c>
      <c r="O18" s="325"/>
      <c r="P18" s="332">
        <f>SUMIF('Budget Sheet'!$D:$D,'Budget Summary'!$B18,'Budget Sheet'!AS:AS)</f>
        <v>0</v>
      </c>
      <c r="Q18" s="332">
        <f>SUMIF('Budget Sheet'!$D:$D,'Budget Summary'!$B18,'Budget Sheet'!AT:AT)</f>
        <v>0</v>
      </c>
      <c r="R18" s="332">
        <f>SUMIF('Budget Sheet'!$D:$D,'Budget Summary'!$B18,'Budget Sheet'!AU:AU)</f>
        <v>0</v>
      </c>
      <c r="S18" s="332">
        <f>SUMIF('Budget Sheet'!$D:$D,'Budget Summary'!$B18,'Budget Sheet'!AV:AV)</f>
        <v>0</v>
      </c>
      <c r="T18" s="333">
        <f t="shared" si="5"/>
        <v>0</v>
      </c>
      <c r="U18" s="325"/>
      <c r="V18" s="333">
        <f>SUMIF('Budget Sheet'!D:D,'Budget Summary'!B18,'Budget Sheet'!L:L)</f>
        <v>0</v>
      </c>
      <c r="W18" s="334"/>
      <c r="X18" s="325"/>
      <c r="Y18" s="325"/>
      <c r="Z18" s="325"/>
      <c r="AA18" s="325"/>
      <c r="AB18" s="178"/>
      <c r="AC18" s="178"/>
      <c r="AD18" s="178"/>
      <c r="AE18" s="178"/>
      <c r="AF18" s="178"/>
      <c r="AG18" s="178"/>
      <c r="AH18" s="178"/>
      <c r="AI18" s="178"/>
      <c r="AJ18" s="178"/>
      <c r="AK18" s="178"/>
      <c r="AL18" s="178"/>
      <c r="AM18" s="178"/>
      <c r="AN18" s="178"/>
      <c r="AO18" s="178"/>
      <c r="AP18" s="178"/>
      <c r="AQ18" s="178"/>
      <c r="AR18" s="178"/>
    </row>
    <row r="19" spans="2:44" s="100" customFormat="1" ht="20.100000000000001" customHeight="1">
      <c r="B19" s="330" t="s">
        <v>178</v>
      </c>
      <c r="C19" s="330"/>
      <c r="D19" s="338"/>
      <c r="E19" s="325"/>
      <c r="F19" s="332">
        <f>SUMIF('Budget Sheet'!$D:$D,'Budget Summary'!$B19,'Budget Sheet'!X:X)</f>
        <v>0</v>
      </c>
      <c r="G19" s="332">
        <f>SUMIF('Budget Sheet'!$D:$D,'Budget Summary'!$B19,'Budget Sheet'!AB:AB)</f>
        <v>0</v>
      </c>
      <c r="H19" s="333">
        <f t="shared" si="3"/>
        <v>0</v>
      </c>
      <c r="I19" s="325"/>
      <c r="J19" s="332">
        <f>SUMIF('Budget Sheet'!$D:$D,'Budget Summary'!$B19,'Budget Sheet'!AF:AF)</f>
        <v>0</v>
      </c>
      <c r="K19" s="332">
        <f>SUMIF('Budget Sheet'!$D:$D,'Budget Summary'!$B19,'Budget Sheet'!AJ:AJ)</f>
        <v>0</v>
      </c>
      <c r="L19" s="332">
        <f>SUMIF('Budget Sheet'!$D:$D,'Budget Summary'!$B19,'Budget Sheet'!AN:AN)</f>
        <v>0</v>
      </c>
      <c r="M19" s="332">
        <f>SUMIF('Budget Sheet'!$D:$D,'Budget Summary'!$B19,'Budget Sheet'!AR:AR)</f>
        <v>0</v>
      </c>
      <c r="N19" s="333">
        <f t="shared" si="4"/>
        <v>0</v>
      </c>
      <c r="O19" s="325"/>
      <c r="P19" s="332">
        <f>SUMIF('Budget Sheet'!$D:$D,'Budget Summary'!$B19,'Budget Sheet'!AS:AS)</f>
        <v>0</v>
      </c>
      <c r="Q19" s="332">
        <f>SUMIF('Budget Sheet'!$D:$D,'Budget Summary'!$B19,'Budget Sheet'!AT:AT)</f>
        <v>0</v>
      </c>
      <c r="R19" s="332">
        <f>SUMIF('Budget Sheet'!$D:$D,'Budget Summary'!$B19,'Budget Sheet'!AU:AU)</f>
        <v>0</v>
      </c>
      <c r="S19" s="332">
        <f>SUMIF('Budget Sheet'!$D:$D,'Budget Summary'!$B19,'Budget Sheet'!AV:AV)</f>
        <v>0</v>
      </c>
      <c r="T19" s="333">
        <f t="shared" si="5"/>
        <v>0</v>
      </c>
      <c r="U19" s="325"/>
      <c r="V19" s="333">
        <f>SUMIF('Budget Sheet'!D:D,'Budget Summary'!B19,'Budget Sheet'!L:L)</f>
        <v>0</v>
      </c>
      <c r="W19" s="334"/>
      <c r="X19" s="325"/>
      <c r="Y19" s="325"/>
      <c r="Z19" s="325"/>
      <c r="AA19" s="325"/>
      <c r="AB19" s="178"/>
      <c r="AC19" s="178"/>
      <c r="AD19" s="178"/>
      <c r="AE19" s="178"/>
      <c r="AF19" s="178"/>
      <c r="AG19" s="178"/>
      <c r="AH19" s="178"/>
      <c r="AI19" s="178"/>
      <c r="AJ19" s="178"/>
      <c r="AK19" s="178"/>
      <c r="AL19" s="178"/>
      <c r="AM19" s="178"/>
      <c r="AN19" s="178"/>
      <c r="AO19" s="178"/>
      <c r="AP19" s="178"/>
      <c r="AQ19" s="178"/>
      <c r="AR19" s="178"/>
    </row>
    <row r="20" spans="2:44" s="100" customFormat="1" ht="20.100000000000001" customHeight="1">
      <c r="B20" s="330" t="s">
        <v>179</v>
      </c>
      <c r="C20" s="330"/>
      <c r="D20" s="338"/>
      <c r="E20" s="325"/>
      <c r="F20" s="332">
        <f>SUMIF('Budget Sheet'!$D:$D,'Budget Summary'!$B20,'Budget Sheet'!X:X)</f>
        <v>0</v>
      </c>
      <c r="G20" s="332">
        <f>SUMIF('Budget Sheet'!$D:$D,'Budget Summary'!$B20,'Budget Sheet'!AB:AB)</f>
        <v>0</v>
      </c>
      <c r="H20" s="333">
        <f t="shared" si="3"/>
        <v>0</v>
      </c>
      <c r="I20" s="325"/>
      <c r="J20" s="332">
        <f>SUMIF('Budget Sheet'!$D:$D,'Budget Summary'!$B20,'Budget Sheet'!AF:AF)</f>
        <v>0</v>
      </c>
      <c r="K20" s="332">
        <f>SUMIF('Budget Sheet'!$D:$D,'Budget Summary'!$B20,'Budget Sheet'!AJ:AJ)</f>
        <v>0</v>
      </c>
      <c r="L20" s="332">
        <f>SUMIF('Budget Sheet'!$D:$D,'Budget Summary'!$B20,'Budget Sheet'!AN:AN)</f>
        <v>0</v>
      </c>
      <c r="M20" s="332">
        <f>SUMIF('Budget Sheet'!$D:$D,'Budget Summary'!$B20,'Budget Sheet'!AR:AR)</f>
        <v>0</v>
      </c>
      <c r="N20" s="333">
        <f t="shared" si="4"/>
        <v>0</v>
      </c>
      <c r="O20" s="325"/>
      <c r="P20" s="332">
        <f>SUMIF('Budget Sheet'!$D:$D,'Budget Summary'!$B20,'Budget Sheet'!AS:AS)</f>
        <v>0</v>
      </c>
      <c r="Q20" s="332">
        <f>SUMIF('Budget Sheet'!$D:$D,'Budget Summary'!$B20,'Budget Sheet'!AT:AT)</f>
        <v>0</v>
      </c>
      <c r="R20" s="332">
        <f>SUMIF('Budget Sheet'!$D:$D,'Budget Summary'!$B20,'Budget Sheet'!AU:AU)</f>
        <v>0</v>
      </c>
      <c r="S20" s="332">
        <f>SUMIF('Budget Sheet'!$D:$D,'Budget Summary'!$B20,'Budget Sheet'!AV:AV)</f>
        <v>0</v>
      </c>
      <c r="T20" s="333">
        <f t="shared" si="5"/>
        <v>0</v>
      </c>
      <c r="U20" s="325"/>
      <c r="V20" s="333">
        <f>SUMIF('Budget Sheet'!D:D,'Budget Summary'!B20,'Budget Sheet'!L:L)</f>
        <v>0</v>
      </c>
      <c r="W20" s="334"/>
      <c r="X20" s="325"/>
      <c r="Y20" s="325"/>
      <c r="Z20" s="325"/>
      <c r="AA20" s="325"/>
      <c r="AB20" s="178"/>
      <c r="AC20" s="178"/>
      <c r="AD20" s="178"/>
      <c r="AE20" s="178"/>
      <c r="AF20" s="178"/>
      <c r="AG20" s="178"/>
      <c r="AH20" s="178"/>
      <c r="AI20" s="178"/>
      <c r="AJ20" s="178"/>
      <c r="AK20" s="178"/>
      <c r="AL20" s="178"/>
      <c r="AM20" s="178"/>
      <c r="AN20" s="178"/>
      <c r="AO20" s="178"/>
      <c r="AP20" s="178"/>
      <c r="AQ20" s="178"/>
      <c r="AR20" s="178"/>
    </row>
    <row r="21" spans="2:44" s="100" customFormat="1" ht="20.100000000000001" customHeight="1">
      <c r="B21" s="330" t="s">
        <v>63</v>
      </c>
      <c r="C21" s="330"/>
      <c r="D21" s="338"/>
      <c r="E21" s="325"/>
      <c r="F21" s="332">
        <f>SUMIF('Budget Sheet'!$D:$D,'Budget Summary'!$B21,'Budget Sheet'!X:X)</f>
        <v>0</v>
      </c>
      <c r="G21" s="332">
        <f>SUMIF('Budget Sheet'!$D:$D,'Budget Summary'!$B21,'Budget Sheet'!AB:AB)</f>
        <v>0</v>
      </c>
      <c r="H21" s="333">
        <f t="shared" si="3"/>
        <v>0</v>
      </c>
      <c r="I21" s="325"/>
      <c r="J21" s="332">
        <f>SUMIF('Budget Sheet'!$D:$D,'Budget Summary'!$B21,'Budget Sheet'!AF:AF)</f>
        <v>0</v>
      </c>
      <c r="K21" s="332">
        <f>SUMIF('Budget Sheet'!$D:$D,'Budget Summary'!$B21,'Budget Sheet'!AJ:AJ)</f>
        <v>0</v>
      </c>
      <c r="L21" s="332">
        <f>SUMIF('Budget Sheet'!$D:$D,'Budget Summary'!$B21,'Budget Sheet'!AN:AN)</f>
        <v>0</v>
      </c>
      <c r="M21" s="332">
        <f>SUMIF('Budget Sheet'!$D:$D,'Budget Summary'!$B21,'Budget Sheet'!AR:AR)</f>
        <v>0</v>
      </c>
      <c r="N21" s="333">
        <f t="shared" si="4"/>
        <v>0</v>
      </c>
      <c r="O21" s="325"/>
      <c r="P21" s="332">
        <f>SUMIF('Budget Sheet'!$D:$D,'Budget Summary'!$B21,'Budget Sheet'!AS:AS)</f>
        <v>0</v>
      </c>
      <c r="Q21" s="332">
        <f>SUMIF('Budget Sheet'!$D:$D,'Budget Summary'!$B21,'Budget Sheet'!AT:AT)</f>
        <v>0</v>
      </c>
      <c r="R21" s="332">
        <f>SUMIF('Budget Sheet'!$D:$D,'Budget Summary'!$B21,'Budget Sheet'!AU:AU)</f>
        <v>0</v>
      </c>
      <c r="S21" s="332">
        <f>SUMIF('Budget Sheet'!$D:$D,'Budget Summary'!$B21,'Budget Sheet'!AV:AV)</f>
        <v>0</v>
      </c>
      <c r="T21" s="333">
        <f t="shared" si="5"/>
        <v>0</v>
      </c>
      <c r="U21" s="325"/>
      <c r="V21" s="333">
        <f>SUMIF('Budget Sheet'!D:D,'Budget Summary'!B21,'Budget Sheet'!L:L)</f>
        <v>400</v>
      </c>
      <c r="W21" s="334"/>
      <c r="X21" s="325"/>
      <c r="Y21" s="325"/>
      <c r="Z21" s="325"/>
      <c r="AA21" s="325"/>
      <c r="AB21" s="178"/>
      <c r="AC21" s="178"/>
      <c r="AD21" s="178"/>
      <c r="AE21" s="178"/>
      <c r="AF21" s="178"/>
      <c r="AG21" s="178"/>
      <c r="AH21" s="178"/>
      <c r="AI21" s="178"/>
      <c r="AJ21" s="178"/>
      <c r="AK21" s="178"/>
      <c r="AL21" s="178"/>
      <c r="AM21" s="178"/>
      <c r="AN21" s="178"/>
      <c r="AO21" s="178"/>
      <c r="AP21" s="178"/>
      <c r="AQ21" s="178"/>
      <c r="AR21" s="178"/>
    </row>
    <row r="22" spans="2:44" s="100" customFormat="1" ht="20.100000000000001" customHeight="1">
      <c r="B22" s="330" t="s">
        <v>66</v>
      </c>
      <c r="C22" s="330"/>
      <c r="D22" s="338"/>
      <c r="E22" s="325"/>
      <c r="F22" s="332">
        <f>SUMIF('Budget Sheet'!$D:$D,'Budget Summary'!$B22,'Budget Sheet'!X:X)</f>
        <v>0</v>
      </c>
      <c r="G22" s="332">
        <f>SUMIF('Budget Sheet'!$D:$D,'Budget Summary'!$B22,'Budget Sheet'!AB:AB)</f>
        <v>0</v>
      </c>
      <c r="H22" s="333">
        <f t="shared" si="3"/>
        <v>0</v>
      </c>
      <c r="I22" s="325"/>
      <c r="J22" s="332">
        <f>SUMIF('Budget Sheet'!$D:$D,'Budget Summary'!$B22,'Budget Sheet'!AF:AF)</f>
        <v>0</v>
      </c>
      <c r="K22" s="332">
        <f>SUMIF('Budget Sheet'!$D:$D,'Budget Summary'!$B22,'Budget Sheet'!AJ:AJ)</f>
        <v>0</v>
      </c>
      <c r="L22" s="332">
        <f>SUMIF('Budget Sheet'!$D:$D,'Budget Summary'!$B22,'Budget Sheet'!AN:AN)</f>
        <v>0</v>
      </c>
      <c r="M22" s="332">
        <f>SUMIF('Budget Sheet'!$D:$D,'Budget Summary'!$B22,'Budget Sheet'!AR:AR)</f>
        <v>0</v>
      </c>
      <c r="N22" s="333">
        <f t="shared" si="4"/>
        <v>0</v>
      </c>
      <c r="O22" s="325"/>
      <c r="P22" s="332">
        <f>SUMIF('Budget Sheet'!$D:$D,'Budget Summary'!$B22,'Budget Sheet'!AS:AS)</f>
        <v>0</v>
      </c>
      <c r="Q22" s="332">
        <f>SUMIF('Budget Sheet'!$D:$D,'Budget Summary'!$B22,'Budget Sheet'!AT:AT)</f>
        <v>0</v>
      </c>
      <c r="R22" s="332">
        <f>SUMIF('Budget Sheet'!$D:$D,'Budget Summary'!$B22,'Budget Sheet'!AU:AU)</f>
        <v>0</v>
      </c>
      <c r="S22" s="332">
        <f>SUMIF('Budget Sheet'!$D:$D,'Budget Summary'!$B22,'Budget Sheet'!AV:AV)</f>
        <v>0</v>
      </c>
      <c r="T22" s="333">
        <f t="shared" si="5"/>
        <v>0</v>
      </c>
      <c r="U22" s="325"/>
      <c r="V22" s="333">
        <f>SUMIF('Budget Sheet'!D:D,'Budget Summary'!B22,'Budget Sheet'!L:L)</f>
        <v>1000</v>
      </c>
      <c r="W22" s="334"/>
      <c r="X22" s="325"/>
      <c r="Y22" s="325"/>
      <c r="Z22" s="325"/>
      <c r="AA22" s="325"/>
      <c r="AB22" s="178"/>
      <c r="AC22" s="178"/>
      <c r="AD22" s="178"/>
      <c r="AE22" s="178"/>
      <c r="AF22" s="178"/>
      <c r="AG22" s="178"/>
      <c r="AH22" s="178"/>
      <c r="AI22" s="178"/>
      <c r="AJ22" s="178"/>
      <c r="AK22" s="178"/>
      <c r="AL22" s="178"/>
      <c r="AM22" s="178"/>
      <c r="AN22" s="178"/>
      <c r="AO22" s="178"/>
      <c r="AP22" s="178"/>
      <c r="AQ22" s="178"/>
      <c r="AR22" s="178"/>
    </row>
    <row r="23" spans="2:44" s="100" customFormat="1" ht="20.100000000000001" customHeight="1">
      <c r="B23" s="347">
        <f>V24/(V15+V23)</f>
        <v>0</v>
      </c>
      <c r="C23" s="515" t="s">
        <v>289</v>
      </c>
      <c r="D23" s="516"/>
      <c r="E23" s="325"/>
      <c r="F23" s="337">
        <f>SUM(F16:F22)</f>
        <v>0</v>
      </c>
      <c r="G23" s="337">
        <f>SUM(G16:G22)</f>
        <v>0</v>
      </c>
      <c r="H23" s="337">
        <f t="shared" si="3"/>
        <v>0</v>
      </c>
      <c r="I23" s="325"/>
      <c r="J23" s="337">
        <f>SUM(J16:J22)</f>
        <v>0</v>
      </c>
      <c r="K23" s="337">
        <f>SUM(K16:K22)</f>
        <v>0</v>
      </c>
      <c r="L23" s="337">
        <f>SUM(L16:L22)</f>
        <v>0</v>
      </c>
      <c r="M23" s="337">
        <f>SUM(M16:M22)</f>
        <v>0</v>
      </c>
      <c r="N23" s="337">
        <f>SUM(J23:M23)</f>
        <v>0</v>
      </c>
      <c r="O23" s="325"/>
      <c r="P23" s="337">
        <f>SUM(P16:P22)</f>
        <v>0</v>
      </c>
      <c r="Q23" s="337">
        <f>SUM(Q16:Q22)</f>
        <v>0</v>
      </c>
      <c r="R23" s="337">
        <f>SUM(R16:R22)</f>
        <v>0</v>
      </c>
      <c r="S23" s="337">
        <f>SUM(S16:S22)</f>
        <v>0</v>
      </c>
      <c r="T23" s="337">
        <f>SUM(P23:S23)</f>
        <v>0</v>
      </c>
      <c r="U23" s="325"/>
      <c r="V23" s="337">
        <f>SUM(V16:V22)</f>
        <v>1500</v>
      </c>
      <c r="X23" s="325"/>
      <c r="Y23" s="325"/>
      <c r="Z23" s="325"/>
      <c r="AA23" s="325"/>
      <c r="AB23" s="178"/>
      <c r="AC23" s="178"/>
      <c r="AD23" s="178"/>
      <c r="AE23" s="178"/>
      <c r="AF23" s="178"/>
      <c r="AG23" s="178"/>
      <c r="AH23" s="178"/>
      <c r="AI23" s="178"/>
      <c r="AJ23" s="178"/>
      <c r="AK23" s="178"/>
      <c r="AL23" s="178"/>
      <c r="AM23" s="178"/>
      <c r="AN23" s="178"/>
      <c r="AO23" s="178"/>
      <c r="AP23" s="178"/>
      <c r="AQ23" s="178"/>
      <c r="AR23" s="178"/>
    </row>
    <row r="24" spans="2:44" s="100" customFormat="1" ht="20.100000000000001" customHeight="1">
      <c r="B24" s="357"/>
      <c r="C24" s="515" t="s">
        <v>290</v>
      </c>
      <c r="D24" s="516"/>
      <c r="E24" s="325"/>
      <c r="F24" s="339">
        <f>(F23+F15)*$B$23</f>
        <v>0</v>
      </c>
      <c r="G24" s="339">
        <f>(G23+G15)*$B$23</f>
        <v>0</v>
      </c>
      <c r="H24" s="337">
        <f t="shared" si="3"/>
        <v>0</v>
      </c>
      <c r="I24" s="325"/>
      <c r="J24" s="339">
        <f>(J23+J15)*$B$23</f>
        <v>0</v>
      </c>
      <c r="K24" s="339">
        <f>(K23+K15)*$B$23</f>
        <v>0</v>
      </c>
      <c r="L24" s="339">
        <f>(L23+L15)*$B$23</f>
        <v>0</v>
      </c>
      <c r="M24" s="339">
        <f>(M23+M15)*$B$23</f>
        <v>0</v>
      </c>
      <c r="N24" s="337">
        <f t="shared" ref="N24:N25" si="6">SUM(J24:M24)</f>
        <v>0</v>
      </c>
      <c r="O24" s="325"/>
      <c r="P24" s="339">
        <f>(P23+P15)*$B$23</f>
        <v>0</v>
      </c>
      <c r="Q24" s="339">
        <f>(Q23+Q15)*$B$23</f>
        <v>0</v>
      </c>
      <c r="R24" s="339">
        <f>(R23+R15)*$B$23</f>
        <v>0</v>
      </c>
      <c r="S24" s="339">
        <f>(S23+S15)*$B$23</f>
        <v>0</v>
      </c>
      <c r="T24" s="337">
        <f t="shared" ref="T24:T25" si="7">SUM(P24:S24)</f>
        <v>0</v>
      </c>
      <c r="U24" s="325"/>
      <c r="V24" s="340">
        <f>'Overheads calculation'!B48+'Alt. Overheads calculation'!B8</f>
        <v>0</v>
      </c>
      <c r="X24" s="325"/>
      <c r="Y24" s="325"/>
      <c r="Z24" s="325"/>
      <c r="AA24" s="325"/>
      <c r="AB24" s="178"/>
      <c r="AC24" s="178"/>
      <c r="AD24" s="178"/>
      <c r="AE24" s="178"/>
      <c r="AF24" s="178"/>
      <c r="AG24" s="178"/>
      <c r="AH24" s="178"/>
      <c r="AI24" s="178"/>
      <c r="AJ24" s="178"/>
      <c r="AK24" s="178"/>
      <c r="AL24" s="178"/>
      <c r="AM24" s="178"/>
      <c r="AN24" s="178"/>
      <c r="AO24" s="178"/>
      <c r="AP24" s="178"/>
      <c r="AQ24" s="178"/>
      <c r="AR24" s="178"/>
    </row>
    <row r="25" spans="2:44" s="325" customFormat="1">
      <c r="B25" s="358"/>
      <c r="C25" s="517" t="s">
        <v>291</v>
      </c>
      <c r="D25" s="518"/>
      <c r="F25" s="340">
        <f>F15+F23+F24</f>
        <v>0</v>
      </c>
      <c r="G25" s="340">
        <f>G15+G23+G24</f>
        <v>0</v>
      </c>
      <c r="H25" s="337">
        <f t="shared" si="3"/>
        <v>0</v>
      </c>
      <c r="J25" s="340">
        <f>J15+J23+J24</f>
        <v>0</v>
      </c>
      <c r="K25" s="340">
        <f>K15+K23+K24</f>
        <v>0</v>
      </c>
      <c r="L25" s="340">
        <f>L15+L23+L24</f>
        <v>0</v>
      </c>
      <c r="M25" s="340">
        <f>M15+M23+M24</f>
        <v>0</v>
      </c>
      <c r="N25" s="337">
        <f t="shared" si="6"/>
        <v>0</v>
      </c>
      <c r="P25" s="340">
        <f>P15+P23+P24</f>
        <v>0</v>
      </c>
      <c r="Q25" s="340">
        <f>Q15+Q23+Q24</f>
        <v>0</v>
      </c>
      <c r="R25" s="340">
        <f>R15+R23+R24</f>
        <v>0</v>
      </c>
      <c r="S25" s="340">
        <f>S15+S23+S24</f>
        <v>0</v>
      </c>
      <c r="T25" s="337">
        <f t="shared" si="7"/>
        <v>0</v>
      </c>
      <c r="V25" s="340">
        <f>V15+V23+V24</f>
        <v>3225</v>
      </c>
      <c r="W25" s="100"/>
      <c r="AB25" s="178"/>
      <c r="AC25" s="178"/>
      <c r="AD25" s="178"/>
      <c r="AE25" s="178"/>
      <c r="AF25" s="178"/>
      <c r="AG25" s="178"/>
      <c r="AH25" s="178"/>
      <c r="AI25" s="178"/>
      <c r="AJ25" s="178"/>
      <c r="AK25" s="178"/>
      <c r="AL25" s="178"/>
      <c r="AM25" s="178"/>
      <c r="AN25" s="178"/>
      <c r="AO25" s="178"/>
      <c r="AP25" s="178"/>
      <c r="AQ25" s="178"/>
      <c r="AR25" s="178"/>
    </row>
    <row r="26" spans="2:44" s="325" customFormat="1">
      <c r="B26" s="178"/>
      <c r="C26" s="178"/>
      <c r="D26" s="178"/>
      <c r="E26" s="178"/>
      <c r="F26" s="178"/>
      <c r="G26" s="178"/>
      <c r="H26" s="178"/>
      <c r="I26" s="178"/>
      <c r="J26" s="178"/>
      <c r="K26" s="178"/>
      <c r="L26" s="178"/>
      <c r="M26" s="178"/>
      <c r="N26" s="178"/>
      <c r="O26" s="178"/>
      <c r="P26" s="178"/>
      <c r="Q26" s="178"/>
      <c r="R26" s="178"/>
      <c r="S26" s="178"/>
      <c r="T26" s="178"/>
      <c r="U26" s="178"/>
      <c r="V26" s="178"/>
      <c r="W26" s="178"/>
      <c r="AB26" s="178"/>
      <c r="AC26" s="178"/>
      <c r="AD26" s="178"/>
      <c r="AE26" s="178"/>
      <c r="AF26" s="178"/>
      <c r="AG26" s="178"/>
      <c r="AH26" s="178"/>
      <c r="AI26" s="178"/>
      <c r="AJ26" s="178"/>
      <c r="AK26" s="178"/>
      <c r="AL26" s="178"/>
      <c r="AM26" s="178"/>
      <c r="AN26" s="178"/>
      <c r="AO26" s="178"/>
      <c r="AP26" s="178"/>
      <c r="AQ26" s="178"/>
      <c r="AR26" s="178"/>
    </row>
    <row r="28" spans="2:44" s="325" customFormat="1">
      <c r="B28" s="178"/>
      <c r="C28" s="178"/>
      <c r="D28" s="178"/>
      <c r="E28" s="178"/>
      <c r="F28" s="178"/>
      <c r="G28" s="178"/>
      <c r="H28" s="178"/>
      <c r="I28" s="178"/>
      <c r="J28" s="178"/>
      <c r="K28" s="178"/>
      <c r="L28" s="178"/>
      <c r="M28" s="178"/>
      <c r="N28" s="178"/>
      <c r="O28" s="178"/>
      <c r="P28" s="178"/>
      <c r="Q28" s="178"/>
      <c r="R28" s="178"/>
      <c r="S28" s="178"/>
      <c r="T28" s="178"/>
      <c r="U28" s="178"/>
      <c r="V28" s="178"/>
      <c r="W28" s="100"/>
      <c r="AB28" s="178"/>
      <c r="AC28" s="178"/>
      <c r="AD28" s="178"/>
      <c r="AE28" s="178"/>
      <c r="AF28" s="178"/>
      <c r="AG28" s="178"/>
      <c r="AH28" s="178"/>
      <c r="AI28" s="178"/>
      <c r="AJ28" s="178"/>
      <c r="AK28" s="178"/>
      <c r="AL28" s="178"/>
      <c r="AM28" s="178"/>
      <c r="AN28" s="178"/>
      <c r="AO28" s="178"/>
      <c r="AP28" s="178"/>
      <c r="AQ28" s="178"/>
      <c r="AR28" s="178"/>
    </row>
  </sheetData>
  <sheetProtection algorithmName="SHA-512" hashValue="Rgm2yG3srl471j+0V6JS7AFZCr7OxmoW/6iyXhiyjl28SKcjGxJ1pcGpDzGGbU/i8rNSVqqtlHUhbLJkhpOsnA==" saltValue="j9o8KNwTOtvXCO8oecl4qw=="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1"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topLeftCell="A9" zoomScale="76" zoomScaleNormal="100" workbookViewId="0">
      <selection activeCell="C46" sqref="C46"/>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415" t="s">
        <v>7</v>
      </c>
      <c r="C2" s="415"/>
      <c r="D2" s="415"/>
      <c r="E2" s="415"/>
      <c r="F2" s="415"/>
    </row>
    <row r="3" spans="2:12" ht="18.75" customHeight="1">
      <c r="B3" s="416"/>
      <c r="C3" s="416"/>
      <c r="D3" s="416"/>
      <c r="E3" s="416"/>
      <c r="F3" s="416"/>
    </row>
    <row r="4" spans="2:12" ht="116.1" customHeight="1">
      <c r="B4" s="415" t="s">
        <v>8</v>
      </c>
      <c r="C4" s="415"/>
      <c r="D4" s="415"/>
      <c r="E4" s="415"/>
      <c r="F4" s="415"/>
      <c r="H4" s="417"/>
      <c r="I4" s="417"/>
      <c r="J4" s="417"/>
      <c r="K4" s="417"/>
      <c r="L4" s="417"/>
    </row>
    <row r="5" spans="2:12" ht="32.25" customHeight="1" thickBot="1">
      <c r="B5" s="382"/>
      <c r="C5" s="382"/>
      <c r="D5" s="382"/>
      <c r="E5" s="382"/>
      <c r="F5" s="382"/>
      <c r="G5" s="382"/>
    </row>
    <row r="6" spans="2:12" ht="14.45" thickBot="1">
      <c r="B6" s="412" t="s">
        <v>9</v>
      </c>
      <c r="C6" s="412" t="s">
        <v>10</v>
      </c>
      <c r="D6" s="412" t="s">
        <v>11</v>
      </c>
      <c r="E6" s="412"/>
      <c r="F6" s="412"/>
      <c r="G6" s="413" t="s">
        <v>12</v>
      </c>
    </row>
    <row r="7" spans="2:12" ht="14.45" thickBot="1">
      <c r="B7" s="412"/>
      <c r="C7" s="412"/>
      <c r="D7" s="412"/>
      <c r="E7" s="412"/>
      <c r="F7" s="412"/>
      <c r="G7" s="414"/>
    </row>
    <row r="8" spans="2:12" ht="12.75" customHeight="1" thickBot="1">
      <c r="B8" s="399" t="s">
        <v>13</v>
      </c>
      <c r="C8" s="399" t="s">
        <v>14</v>
      </c>
      <c r="D8" s="406" t="s">
        <v>15</v>
      </c>
      <c r="E8" s="406"/>
      <c r="F8" s="406"/>
      <c r="G8" s="399" t="s">
        <v>14</v>
      </c>
    </row>
    <row r="9" spans="2:12" ht="27.75" customHeight="1" thickBot="1">
      <c r="B9" s="399"/>
      <c r="C9" s="399"/>
      <c r="D9" s="406"/>
      <c r="E9" s="406"/>
      <c r="F9" s="406"/>
      <c r="G9" s="399"/>
    </row>
    <row r="10" spans="2:12" ht="25.5" thickBot="1">
      <c r="B10" s="360" t="s">
        <v>16</v>
      </c>
      <c r="C10" s="360" t="s">
        <v>14</v>
      </c>
      <c r="D10" s="407" t="s">
        <v>17</v>
      </c>
      <c r="E10" s="408"/>
      <c r="F10" s="409"/>
      <c r="G10" s="360" t="s">
        <v>14</v>
      </c>
    </row>
    <row r="11" spans="2:12" ht="12.75" customHeight="1" thickBot="1">
      <c r="B11" s="399" t="s">
        <v>18</v>
      </c>
      <c r="C11" s="399" t="s">
        <v>14</v>
      </c>
      <c r="D11" s="406" t="s">
        <v>17</v>
      </c>
      <c r="E11" s="406"/>
      <c r="F11" s="406"/>
      <c r="G11" s="399" t="s">
        <v>14</v>
      </c>
    </row>
    <row r="12" spans="2:12" ht="27.75" customHeight="1" thickBot="1">
      <c r="B12" s="399"/>
      <c r="C12" s="399"/>
      <c r="D12" s="406"/>
      <c r="E12" s="406"/>
      <c r="F12" s="406"/>
      <c r="G12" s="399"/>
    </row>
    <row r="13" spans="2:12" ht="12.75" customHeight="1" thickBot="1">
      <c r="B13" s="399" t="s">
        <v>19</v>
      </c>
      <c r="C13" s="399" t="s">
        <v>14</v>
      </c>
      <c r="D13" s="406" t="s">
        <v>20</v>
      </c>
      <c r="E13" s="406"/>
      <c r="F13" s="406"/>
      <c r="G13" s="399" t="s">
        <v>14</v>
      </c>
    </row>
    <row r="14" spans="2:12" ht="36" customHeight="1" thickBot="1">
      <c r="B14" s="399"/>
      <c r="C14" s="399"/>
      <c r="D14" s="406"/>
      <c r="E14" s="406"/>
      <c r="F14" s="406"/>
      <c r="G14" s="399"/>
    </row>
    <row r="15" spans="2:12" ht="12.75" customHeight="1" thickBot="1">
      <c r="B15" s="399" t="s">
        <v>21</v>
      </c>
      <c r="C15" s="399" t="s">
        <v>14</v>
      </c>
      <c r="D15" s="406" t="s">
        <v>17</v>
      </c>
      <c r="E15" s="406"/>
      <c r="F15" s="406"/>
      <c r="G15" s="399" t="s">
        <v>14</v>
      </c>
    </row>
    <row r="16" spans="2:12" ht="38.25" customHeight="1" thickBot="1">
      <c r="B16" s="399"/>
      <c r="C16" s="399"/>
      <c r="D16" s="406"/>
      <c r="E16" s="406"/>
      <c r="F16" s="406"/>
      <c r="G16" s="399"/>
    </row>
    <row r="17" spans="2:7" ht="192" customHeight="1" thickBot="1">
      <c r="B17" s="102" t="s">
        <v>22</v>
      </c>
      <c r="C17" s="103" t="s">
        <v>14</v>
      </c>
      <c r="D17" s="410" t="s">
        <v>23</v>
      </c>
      <c r="E17" s="411"/>
      <c r="F17" s="411"/>
      <c r="G17" s="361" t="s">
        <v>14</v>
      </c>
    </row>
    <row r="18" spans="2:7" ht="12.75" customHeight="1">
      <c r="B18" s="395" t="s">
        <v>24</v>
      </c>
      <c r="C18" s="395" t="s">
        <v>14</v>
      </c>
      <c r="D18" s="400" t="s">
        <v>25</v>
      </c>
      <c r="E18" s="401"/>
      <c r="F18" s="402"/>
      <c r="G18" s="395" t="s">
        <v>26</v>
      </c>
    </row>
    <row r="19" spans="2:7" ht="61.7" customHeight="1" thickBot="1">
      <c r="B19" s="396"/>
      <c r="C19" s="396"/>
      <c r="D19" s="403"/>
      <c r="E19" s="404"/>
      <c r="F19" s="405"/>
      <c r="G19" s="396"/>
    </row>
    <row r="20" spans="2:7" ht="14.25" customHeight="1" thickBot="1">
      <c r="B20" s="379" t="s">
        <v>27</v>
      </c>
      <c r="C20" s="392" t="s">
        <v>28</v>
      </c>
      <c r="D20" s="383" t="s">
        <v>29</v>
      </c>
      <c r="E20" s="384"/>
      <c r="F20" s="385"/>
      <c r="G20" s="392" t="s">
        <v>30</v>
      </c>
    </row>
    <row r="21" spans="2:7" ht="14.45" thickBot="1">
      <c r="B21" s="379"/>
      <c r="C21" s="393"/>
      <c r="D21" s="386"/>
      <c r="E21" s="387"/>
      <c r="F21" s="388"/>
      <c r="G21" s="393"/>
    </row>
    <row r="22" spans="2:7" ht="28.5" customHeight="1" thickBot="1">
      <c r="B22" s="379"/>
      <c r="C22" s="394"/>
      <c r="D22" s="386"/>
      <c r="E22" s="387"/>
      <c r="F22" s="388"/>
      <c r="G22" s="394"/>
    </row>
    <row r="23" spans="2:7" ht="42" customHeight="1" thickBot="1">
      <c r="B23" s="379" t="s">
        <v>31</v>
      </c>
      <c r="C23" s="392" t="s">
        <v>32</v>
      </c>
      <c r="D23" s="386"/>
      <c r="E23" s="387"/>
      <c r="F23" s="388"/>
      <c r="G23" s="392" t="s">
        <v>30</v>
      </c>
    </row>
    <row r="24" spans="2:7" ht="14.45" thickBot="1">
      <c r="B24" s="379"/>
      <c r="C24" s="394"/>
      <c r="D24" s="386"/>
      <c r="E24" s="387"/>
      <c r="F24" s="388"/>
      <c r="G24" s="394"/>
    </row>
    <row r="25" spans="2:7" ht="12.75" customHeight="1" thickBot="1">
      <c r="B25" s="379" t="s">
        <v>33</v>
      </c>
      <c r="C25" s="392" t="s">
        <v>34</v>
      </c>
      <c r="D25" s="386"/>
      <c r="E25" s="387"/>
      <c r="F25" s="388"/>
      <c r="G25" s="392" t="s">
        <v>30</v>
      </c>
    </row>
    <row r="26" spans="2:7" ht="14.45" thickBot="1">
      <c r="B26" s="379"/>
      <c r="C26" s="393"/>
      <c r="D26" s="386"/>
      <c r="E26" s="387"/>
      <c r="F26" s="388"/>
      <c r="G26" s="393"/>
    </row>
    <row r="27" spans="2:7" ht="28.5" customHeight="1" thickBot="1">
      <c r="B27" s="379"/>
      <c r="C27" s="394"/>
      <c r="D27" s="386"/>
      <c r="E27" s="387"/>
      <c r="F27" s="388"/>
      <c r="G27" s="394"/>
    </row>
    <row r="28" spans="2:7" ht="12.75" customHeight="1" thickBot="1">
      <c r="B28" s="379" t="s">
        <v>35</v>
      </c>
      <c r="C28" s="392" t="s">
        <v>36</v>
      </c>
      <c r="D28" s="386"/>
      <c r="E28" s="387"/>
      <c r="F28" s="388"/>
      <c r="G28" s="392" t="s">
        <v>30</v>
      </c>
    </row>
    <row r="29" spans="2:7" ht="14.45" thickBot="1">
      <c r="B29" s="379"/>
      <c r="C29" s="393"/>
      <c r="D29" s="386"/>
      <c r="E29" s="387"/>
      <c r="F29" s="388"/>
      <c r="G29" s="393"/>
    </row>
    <row r="30" spans="2:7" ht="36" customHeight="1" thickBot="1">
      <c r="B30" s="379"/>
      <c r="C30" s="394"/>
      <c r="D30" s="386"/>
      <c r="E30" s="387"/>
      <c r="F30" s="388"/>
      <c r="G30" s="394"/>
    </row>
    <row r="31" spans="2:7" ht="12.75" customHeight="1" thickBot="1">
      <c r="B31" s="379" t="s">
        <v>37</v>
      </c>
      <c r="C31" s="392" t="s">
        <v>38</v>
      </c>
      <c r="D31" s="386"/>
      <c r="E31" s="387"/>
      <c r="F31" s="388"/>
      <c r="G31" s="392" t="s">
        <v>30</v>
      </c>
    </row>
    <row r="32" spans="2:7" ht="14.45" thickBot="1">
      <c r="B32" s="379"/>
      <c r="C32" s="393"/>
      <c r="D32" s="386"/>
      <c r="E32" s="387"/>
      <c r="F32" s="388"/>
      <c r="G32" s="393"/>
    </row>
    <row r="33" spans="2:10" ht="37.700000000000003" customHeight="1" thickBot="1">
      <c r="B33" s="379"/>
      <c r="C33" s="394"/>
      <c r="D33" s="386"/>
      <c r="E33" s="387"/>
      <c r="F33" s="388"/>
      <c r="G33" s="394"/>
    </row>
    <row r="34" spans="2:10" ht="17.45" customHeight="1" thickBot="1">
      <c r="B34" s="379" t="s">
        <v>39</v>
      </c>
      <c r="C34" s="392" t="s">
        <v>40</v>
      </c>
      <c r="D34" s="386"/>
      <c r="E34" s="387"/>
      <c r="F34" s="388"/>
      <c r="G34" s="392" t="s">
        <v>30</v>
      </c>
    </row>
    <row r="35" spans="2:10" ht="46.35" customHeight="1" thickBot="1">
      <c r="B35" s="379"/>
      <c r="C35" s="394"/>
      <c r="D35" s="386"/>
      <c r="E35" s="387"/>
      <c r="F35" s="388"/>
      <c r="G35" s="394"/>
    </row>
    <row r="36" spans="2:10" ht="17.45" customHeight="1" thickBot="1">
      <c r="B36" s="379" t="s">
        <v>41</v>
      </c>
      <c r="C36" s="392" t="s">
        <v>42</v>
      </c>
      <c r="D36" s="386"/>
      <c r="E36" s="387"/>
      <c r="F36" s="388"/>
      <c r="G36" s="392" t="s">
        <v>30</v>
      </c>
    </row>
    <row r="37" spans="2:10" ht="44.25" customHeight="1" thickBot="1">
      <c r="B37" s="379"/>
      <c r="C37" s="394"/>
      <c r="D37" s="386"/>
      <c r="E37" s="387"/>
      <c r="F37" s="388"/>
      <c r="G37" s="394"/>
    </row>
    <row r="38" spans="2:10" ht="17.45" customHeight="1" thickBot="1">
      <c r="B38" s="379" t="s">
        <v>43</v>
      </c>
      <c r="C38" s="392" t="s">
        <v>44</v>
      </c>
      <c r="D38" s="386"/>
      <c r="E38" s="387"/>
      <c r="F38" s="388"/>
      <c r="G38" s="392" t="s">
        <v>30</v>
      </c>
    </row>
    <row r="39" spans="2:10" ht="44.25" customHeight="1" thickBot="1">
      <c r="B39" s="379"/>
      <c r="C39" s="394"/>
      <c r="D39" s="389"/>
      <c r="E39" s="390"/>
      <c r="F39" s="391"/>
      <c r="G39" s="394"/>
    </row>
    <row r="40" spans="2:10" ht="46.5" customHeight="1" thickBot="1">
      <c r="B40" s="397" t="s">
        <v>45</v>
      </c>
      <c r="C40" s="398"/>
      <c r="D40" s="398"/>
      <c r="E40" s="398"/>
      <c r="F40" s="398"/>
      <c r="G40" s="398"/>
    </row>
    <row r="41" spans="2:10" ht="45.75" customHeight="1" thickBot="1">
      <c r="B41" s="379" t="s">
        <v>46</v>
      </c>
      <c r="C41" s="379" t="s">
        <v>47</v>
      </c>
      <c r="D41" s="379" t="s">
        <v>48</v>
      </c>
      <c r="E41" s="379"/>
      <c r="F41" s="379"/>
      <c r="G41" s="381" t="s">
        <v>49</v>
      </c>
      <c r="H41" s="382"/>
      <c r="I41" s="382"/>
      <c r="J41" s="382"/>
    </row>
    <row r="42" spans="2:10" ht="48" customHeight="1" thickBot="1">
      <c r="B42" s="379"/>
      <c r="C42" s="379"/>
      <c r="D42" s="379"/>
      <c r="E42" s="379"/>
      <c r="F42" s="379"/>
      <c r="G42" s="381"/>
      <c r="H42" s="382"/>
      <c r="I42" s="382"/>
      <c r="J42" s="382"/>
    </row>
    <row r="43" spans="2:10" ht="19.350000000000001" customHeight="1" thickBot="1">
      <c r="B43" s="379" t="s">
        <v>50</v>
      </c>
      <c r="C43" s="383" t="s">
        <v>51</v>
      </c>
      <c r="D43" s="384"/>
      <c r="E43" s="384"/>
      <c r="F43" s="385"/>
      <c r="G43" s="381" t="s">
        <v>52</v>
      </c>
    </row>
    <row r="44" spans="2:10" ht="23.45" customHeight="1" thickBot="1">
      <c r="B44" s="379"/>
      <c r="C44" s="386"/>
      <c r="D44" s="387"/>
      <c r="E44" s="387"/>
      <c r="F44" s="388"/>
      <c r="G44" s="381"/>
    </row>
    <row r="45" spans="2:10" ht="46.35" customHeight="1" thickBot="1">
      <c r="B45" s="270" t="s">
        <v>53</v>
      </c>
      <c r="C45" s="389"/>
      <c r="D45" s="390"/>
      <c r="E45" s="390"/>
      <c r="F45" s="391"/>
      <c r="G45" s="381"/>
    </row>
    <row r="46" spans="2:10" ht="77.45" customHeight="1" thickBot="1">
      <c r="B46" s="270" t="s">
        <v>54</v>
      </c>
      <c r="C46" s="270" t="s">
        <v>55</v>
      </c>
      <c r="D46" s="379" t="s">
        <v>56</v>
      </c>
      <c r="E46" s="379"/>
      <c r="F46" s="379"/>
      <c r="G46" s="271" t="s">
        <v>57</v>
      </c>
    </row>
    <row r="47" spans="2:10" ht="51.95" customHeight="1" thickBot="1">
      <c r="B47" s="104" t="s">
        <v>58</v>
      </c>
      <c r="C47" s="380" t="s">
        <v>59</v>
      </c>
      <c r="D47" s="379" t="s">
        <v>60</v>
      </c>
      <c r="E47" s="379"/>
      <c r="F47" s="379"/>
      <c r="G47" s="381" t="s">
        <v>61</v>
      </c>
    </row>
    <row r="48" spans="2:10" ht="41.45" customHeight="1" thickBot="1">
      <c r="B48" s="270" t="s">
        <v>62</v>
      </c>
      <c r="C48" s="379"/>
      <c r="D48" s="379"/>
      <c r="E48" s="379"/>
      <c r="F48" s="379"/>
      <c r="G48" s="381"/>
    </row>
    <row r="49" spans="2:7" ht="61.35" customHeight="1" thickBot="1">
      <c r="B49" s="270" t="s">
        <v>63</v>
      </c>
      <c r="C49" s="270" t="s">
        <v>64</v>
      </c>
      <c r="D49" s="105"/>
      <c r="E49" s="105"/>
      <c r="F49" s="106"/>
      <c r="G49" s="271" t="s">
        <v>65</v>
      </c>
    </row>
    <row r="50" spans="2:7" ht="63.2" customHeight="1" thickBot="1">
      <c r="B50" s="270" t="s">
        <v>66</v>
      </c>
      <c r="C50" s="379" t="s">
        <v>67</v>
      </c>
      <c r="D50" s="379"/>
      <c r="E50" s="379"/>
      <c r="F50" s="379"/>
      <c r="G50" s="271" t="s">
        <v>68</v>
      </c>
    </row>
    <row r="51" spans="2:7" ht="53.85" customHeight="1">
      <c r="B51" s="377" t="s">
        <v>69</v>
      </c>
      <c r="C51" s="378"/>
      <c r="D51" s="378"/>
      <c r="E51" s="378"/>
      <c r="F51" s="378"/>
      <c r="G51" s="378"/>
    </row>
    <row r="52" spans="2:7" ht="13.5" customHeight="1">
      <c r="B52" s="108"/>
      <c r="C52" s="197"/>
      <c r="D52" s="197"/>
      <c r="E52" s="197"/>
      <c r="F52" s="197"/>
      <c r="G52" s="197"/>
    </row>
    <row r="53" spans="2:7">
      <c r="B53" s="108" t="s">
        <v>70</v>
      </c>
      <c r="C53" s="197"/>
      <c r="D53" s="197"/>
      <c r="E53" s="197"/>
      <c r="F53" s="197"/>
      <c r="G53" s="197"/>
    </row>
    <row r="54" spans="2:7">
      <c r="B54" s="108" t="s">
        <v>71</v>
      </c>
      <c r="C54" s="197"/>
      <c r="D54" s="197"/>
      <c r="E54" s="197"/>
      <c r="F54" s="197"/>
      <c r="G54" s="197"/>
    </row>
    <row r="55" spans="2:7">
      <c r="B55" s="108" t="s">
        <v>72</v>
      </c>
      <c r="C55" s="197"/>
      <c r="D55" s="197"/>
      <c r="E55" s="197"/>
      <c r="F55" s="197"/>
      <c r="G55" s="197"/>
    </row>
    <row r="56" spans="2:7">
      <c r="B56" s="108"/>
      <c r="C56" s="197"/>
      <c r="D56" s="197"/>
      <c r="E56" s="197"/>
      <c r="F56" s="197"/>
      <c r="G56" s="197"/>
    </row>
    <row r="57" spans="2:7">
      <c r="B57" s="108"/>
      <c r="C57" s="197"/>
      <c r="D57" s="197"/>
      <c r="E57" s="197"/>
      <c r="F57" s="197"/>
      <c r="G57" s="197"/>
    </row>
    <row r="58" spans="2:7" ht="42">
      <c r="B58" s="108" t="s">
        <v>73</v>
      </c>
      <c r="C58" s="197"/>
      <c r="D58" s="197"/>
      <c r="E58" s="197"/>
      <c r="F58" s="197"/>
      <c r="G58" s="197"/>
    </row>
    <row r="59" spans="2:7" ht="42">
      <c r="B59" s="108" t="s">
        <v>74</v>
      </c>
      <c r="C59" s="197"/>
      <c r="D59" s="197"/>
      <c r="E59" s="197"/>
      <c r="F59" s="197"/>
      <c r="G59" s="197"/>
    </row>
    <row r="60" spans="2:7">
      <c r="B60" s="196"/>
      <c r="C60" s="197"/>
      <c r="D60" s="197"/>
      <c r="E60" s="197"/>
      <c r="F60" s="197"/>
      <c r="G60" s="197"/>
    </row>
    <row r="61" spans="2:7">
      <c r="B61" s="196"/>
      <c r="C61" s="197"/>
      <c r="D61" s="197"/>
      <c r="E61" s="197"/>
      <c r="F61" s="197"/>
      <c r="G61" s="197"/>
    </row>
    <row r="62" spans="2:7">
      <c r="B62" s="196"/>
      <c r="C62" s="197"/>
      <c r="D62" s="197"/>
      <c r="E62" s="197"/>
      <c r="F62" s="197"/>
      <c r="G62" s="197"/>
    </row>
    <row r="63" spans="2:7">
      <c r="B63" s="196"/>
      <c r="C63" s="197"/>
      <c r="D63" s="197"/>
      <c r="E63" s="197"/>
      <c r="F63" s="197"/>
      <c r="G63" s="197"/>
    </row>
    <row r="64" spans="2:7">
      <c r="B64" s="196"/>
      <c r="C64" s="197"/>
      <c r="D64" s="197"/>
      <c r="E64" s="197"/>
      <c r="F64" s="197"/>
      <c r="G64" s="197"/>
    </row>
    <row r="65" spans="2:7">
      <c r="B65" s="196"/>
      <c r="C65" s="197"/>
      <c r="D65" s="197"/>
      <c r="E65" s="197"/>
      <c r="F65" s="197"/>
      <c r="G65" s="197"/>
    </row>
    <row r="66" spans="2:7">
      <c r="B66" s="196"/>
      <c r="C66" s="197"/>
      <c r="D66" s="197"/>
      <c r="E66" s="197"/>
      <c r="F66" s="197"/>
      <c r="G66" s="197"/>
    </row>
    <row r="67" spans="2:7">
      <c r="B67" s="196"/>
      <c r="C67" s="197"/>
      <c r="D67" s="197"/>
      <c r="E67" s="197"/>
      <c r="F67" s="197"/>
      <c r="G67" s="197"/>
    </row>
    <row r="68" spans="2:7">
      <c r="B68" s="196"/>
      <c r="C68" s="197"/>
      <c r="D68" s="197"/>
      <c r="E68" s="197"/>
      <c r="F68" s="197"/>
    </row>
    <row r="69" spans="2:7">
      <c r="B69" s="196"/>
      <c r="C69" s="197"/>
      <c r="D69" s="197"/>
      <c r="E69" s="197"/>
      <c r="F69" s="197"/>
    </row>
    <row r="70" spans="2:7">
      <c r="B70" s="196"/>
      <c r="C70" s="197"/>
      <c r="D70" s="197"/>
      <c r="E70" s="197"/>
      <c r="F70" s="197"/>
    </row>
    <row r="71" spans="2:7">
      <c r="B71" s="196"/>
      <c r="C71" s="197"/>
      <c r="D71" s="197"/>
      <c r="E71" s="197"/>
      <c r="F71" s="197"/>
    </row>
    <row r="72" spans="2:7">
      <c r="B72" s="196"/>
      <c r="C72" s="197"/>
      <c r="D72" s="197"/>
      <c r="E72" s="197"/>
      <c r="F72" s="197"/>
    </row>
    <row r="73" spans="2:7">
      <c r="B73" s="196"/>
      <c r="C73" s="197"/>
      <c r="D73" s="197"/>
      <c r="E73" s="197"/>
      <c r="F73" s="197"/>
    </row>
    <row r="74" spans="2:7">
      <c r="B74" s="196"/>
      <c r="C74" s="197"/>
      <c r="D74" s="197"/>
      <c r="E74" s="197"/>
      <c r="F74" s="197"/>
    </row>
    <row r="75" spans="2:7">
      <c r="E75" s="197"/>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30" zoomScale="78" zoomScaleNormal="100" workbookViewId="0">
      <selection activeCell="F12" sqref="F12"/>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75</v>
      </c>
    </row>
    <row r="4" spans="1:6" ht="15.6">
      <c r="B4" s="62"/>
      <c r="C4" s="69" t="s">
        <v>76</v>
      </c>
      <c r="D4" s="62"/>
      <c r="E4" s="62"/>
      <c r="F4" s="62"/>
    </row>
    <row r="5" spans="1:6" ht="15.6">
      <c r="B5" s="62"/>
      <c r="C5" s="63"/>
      <c r="D5" s="62" t="s">
        <v>77</v>
      </c>
      <c r="E5" s="62"/>
      <c r="F5" s="62"/>
    </row>
    <row r="6" spans="1:6" ht="15.6">
      <c r="B6" s="64" t="s">
        <v>78</v>
      </c>
      <c r="C6" s="65"/>
      <c r="D6" s="62" t="s">
        <v>79</v>
      </c>
      <c r="E6" s="62"/>
      <c r="F6" s="62"/>
    </row>
    <row r="7" spans="1:6" ht="15.6">
      <c r="B7" s="64" t="s">
        <v>78</v>
      </c>
      <c r="C7" s="66"/>
      <c r="D7" s="62" t="s">
        <v>80</v>
      </c>
      <c r="E7" s="62"/>
      <c r="F7" s="62"/>
    </row>
    <row r="8" spans="1:6" ht="15.6">
      <c r="B8" s="64" t="s">
        <v>78</v>
      </c>
      <c r="C8" s="67"/>
      <c r="D8" s="62" t="s">
        <v>81</v>
      </c>
      <c r="E8" s="62"/>
      <c r="F8" s="62"/>
    </row>
    <row r="9" spans="1:6" ht="15.6">
      <c r="B9" s="64" t="s">
        <v>78</v>
      </c>
      <c r="C9" s="68"/>
      <c r="D9" s="62" t="s">
        <v>82</v>
      </c>
      <c r="E9" s="62"/>
      <c r="F9" s="62"/>
    </row>
    <row r="10" spans="1:6">
      <c r="B10" s="59"/>
    </row>
    <row r="11" spans="1:6" ht="15.6">
      <c r="B11" s="83" t="s">
        <v>83</v>
      </c>
    </row>
    <row r="12" spans="1:6">
      <c r="B12" s="59"/>
    </row>
    <row r="13" spans="1:6" s="81" customFormat="1" ht="22.5" customHeight="1">
      <c r="A13" s="13"/>
      <c r="B13" s="82" t="s">
        <v>84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85</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43"/>
  <sheetViews>
    <sheetView topLeftCell="A9" zoomScale="49" zoomScaleNormal="85" workbookViewId="0">
      <selection activeCell="A11" sqref="A11:A13"/>
    </sheetView>
  </sheetViews>
  <sheetFormatPr defaultColWidth="10.7109375" defaultRowHeight="15.6"/>
  <cols>
    <col min="1" max="1" width="56.42578125" style="134" customWidth="1"/>
    <col min="2" max="3" width="40.28515625" style="134" customWidth="1"/>
    <col min="4" max="4" width="19.7109375" style="134" customWidth="1"/>
    <col min="5" max="22" width="10.7109375" style="134"/>
    <col min="23" max="26" width="20.7109375" style="134" customWidth="1"/>
    <col min="27" max="16384" width="10.7109375" style="134"/>
  </cols>
  <sheetData>
    <row r="2" spans="1:26" s="114" customFormat="1" ht="25.5" customHeight="1">
      <c r="A2" s="136" t="s">
        <v>86</v>
      </c>
      <c r="B2" s="136"/>
      <c r="C2" s="136"/>
      <c r="D2" s="136"/>
      <c r="K2" s="136"/>
      <c r="L2" s="136"/>
      <c r="M2" s="136"/>
      <c r="N2" s="136"/>
      <c r="O2" s="136"/>
      <c r="W2" s="136"/>
      <c r="X2" s="136"/>
    </row>
    <row r="3" spans="1:26" ht="15.95" thickBot="1">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row>
    <row r="4" spans="1:26" ht="15" customHeight="1">
      <c r="A4" s="421" t="s">
        <v>87</v>
      </c>
      <c r="B4" s="137"/>
      <c r="C4" s="138"/>
      <c r="D4" s="138"/>
      <c r="E4" s="430" t="s">
        <v>88</v>
      </c>
      <c r="F4" s="430"/>
      <c r="G4" s="430"/>
      <c r="H4" s="430"/>
      <c r="I4" s="430"/>
      <c r="J4" s="431"/>
      <c r="K4" s="429" t="s">
        <v>89</v>
      </c>
      <c r="L4" s="430"/>
      <c r="M4" s="430"/>
      <c r="N4" s="430"/>
      <c r="O4" s="430"/>
      <c r="P4" s="430"/>
      <c r="Q4" s="430"/>
      <c r="R4" s="430"/>
      <c r="S4" s="430"/>
      <c r="T4" s="430"/>
      <c r="U4" s="430"/>
      <c r="V4" s="431"/>
      <c r="W4" s="429" t="s">
        <v>90</v>
      </c>
      <c r="X4" s="430"/>
      <c r="Y4" s="430"/>
      <c r="Z4" s="431"/>
    </row>
    <row r="5" spans="1:26" ht="15" customHeight="1">
      <c r="A5" s="422"/>
      <c r="B5" s="139"/>
      <c r="C5" s="140"/>
      <c r="D5" s="140"/>
      <c r="E5" s="433"/>
      <c r="F5" s="433"/>
      <c r="G5" s="433"/>
      <c r="H5" s="433"/>
      <c r="I5" s="433"/>
      <c r="J5" s="434"/>
      <c r="K5" s="432"/>
      <c r="L5" s="433"/>
      <c r="M5" s="433"/>
      <c r="N5" s="433"/>
      <c r="O5" s="433"/>
      <c r="P5" s="433"/>
      <c r="Q5" s="433"/>
      <c r="R5" s="433"/>
      <c r="S5" s="433"/>
      <c r="T5" s="433"/>
      <c r="U5" s="433"/>
      <c r="V5" s="434"/>
      <c r="W5" s="432"/>
      <c r="X5" s="433"/>
      <c r="Y5" s="433"/>
      <c r="Z5" s="434"/>
    </row>
    <row r="6" spans="1:26" ht="16.350000000000001" customHeight="1" thickBot="1">
      <c r="A6" s="422"/>
      <c r="B6" s="141"/>
      <c r="C6" s="142"/>
      <c r="D6" s="142"/>
      <c r="E6" s="436"/>
      <c r="F6" s="436"/>
      <c r="G6" s="436"/>
      <c r="H6" s="436"/>
      <c r="I6" s="436"/>
      <c r="J6" s="437"/>
      <c r="K6" s="435"/>
      <c r="L6" s="436"/>
      <c r="M6" s="436"/>
      <c r="N6" s="436"/>
      <c r="O6" s="436"/>
      <c r="P6" s="436"/>
      <c r="Q6" s="436"/>
      <c r="R6" s="436"/>
      <c r="S6" s="436"/>
      <c r="T6" s="436"/>
      <c r="U6" s="436"/>
      <c r="V6" s="437"/>
      <c r="W6" s="435"/>
      <c r="X6" s="436"/>
      <c r="Y6" s="436"/>
      <c r="Z6" s="437"/>
    </row>
    <row r="7" spans="1:26" ht="15.95" customHeight="1" thickBot="1">
      <c r="A7" s="423" t="s">
        <v>91</v>
      </c>
      <c r="B7" s="426" t="s">
        <v>92</v>
      </c>
      <c r="C7" s="426" t="s">
        <v>93</v>
      </c>
      <c r="D7" s="447" t="s">
        <v>94</v>
      </c>
      <c r="E7" s="444" t="s">
        <v>95</v>
      </c>
      <c r="F7" s="445"/>
      <c r="G7" s="446"/>
      <c r="H7" s="444" t="s">
        <v>96</v>
      </c>
      <c r="I7" s="445"/>
      <c r="J7" s="446"/>
      <c r="K7" s="444" t="s">
        <v>97</v>
      </c>
      <c r="L7" s="445"/>
      <c r="M7" s="446"/>
      <c r="N7" s="444" t="s">
        <v>98</v>
      </c>
      <c r="O7" s="445"/>
      <c r="P7" s="446"/>
      <c r="Q7" s="444" t="s">
        <v>95</v>
      </c>
      <c r="R7" s="445"/>
      <c r="S7" s="446"/>
      <c r="T7" s="444" t="s">
        <v>96</v>
      </c>
      <c r="U7" s="445"/>
      <c r="V7" s="446"/>
      <c r="W7" s="438" t="s">
        <v>97</v>
      </c>
      <c r="X7" s="438" t="s">
        <v>98</v>
      </c>
      <c r="Y7" s="438" t="s">
        <v>95</v>
      </c>
      <c r="Z7" s="438" t="s">
        <v>96</v>
      </c>
    </row>
    <row r="8" spans="1:26" ht="16.350000000000001" customHeight="1">
      <c r="A8" s="424"/>
      <c r="B8" s="427"/>
      <c r="C8" s="427"/>
      <c r="D8" s="448"/>
      <c r="E8" s="441">
        <v>45566</v>
      </c>
      <c r="F8" s="441">
        <v>45597</v>
      </c>
      <c r="G8" s="441">
        <v>45627</v>
      </c>
      <c r="H8" s="441">
        <v>45658</v>
      </c>
      <c r="I8" s="441">
        <v>45689</v>
      </c>
      <c r="J8" s="441">
        <v>45717</v>
      </c>
      <c r="K8" s="441">
        <v>45748</v>
      </c>
      <c r="L8" s="441">
        <v>45778</v>
      </c>
      <c r="M8" s="441">
        <v>45809</v>
      </c>
      <c r="N8" s="441">
        <v>45839</v>
      </c>
      <c r="O8" s="441">
        <v>45870</v>
      </c>
      <c r="P8" s="441">
        <v>45901</v>
      </c>
      <c r="Q8" s="441">
        <v>45931</v>
      </c>
      <c r="R8" s="441">
        <v>45962</v>
      </c>
      <c r="S8" s="441">
        <v>45992</v>
      </c>
      <c r="T8" s="441">
        <v>46023</v>
      </c>
      <c r="U8" s="441">
        <v>46054</v>
      </c>
      <c r="V8" s="441">
        <v>46082</v>
      </c>
      <c r="W8" s="439"/>
      <c r="X8" s="439"/>
      <c r="Y8" s="439"/>
      <c r="Z8" s="439"/>
    </row>
    <row r="9" spans="1:26" ht="16.350000000000001" customHeight="1">
      <c r="A9" s="424"/>
      <c r="B9" s="427"/>
      <c r="C9" s="427"/>
      <c r="D9" s="448"/>
      <c r="E9" s="442"/>
      <c r="F9" s="442"/>
      <c r="G9" s="442"/>
      <c r="H9" s="442"/>
      <c r="I9" s="442"/>
      <c r="J9" s="442"/>
      <c r="K9" s="442"/>
      <c r="L9" s="442"/>
      <c r="M9" s="442"/>
      <c r="N9" s="442"/>
      <c r="O9" s="442"/>
      <c r="P9" s="442"/>
      <c r="Q9" s="442"/>
      <c r="R9" s="442"/>
      <c r="S9" s="442"/>
      <c r="T9" s="442"/>
      <c r="U9" s="442"/>
      <c r="V9" s="442"/>
      <c r="W9" s="439"/>
      <c r="X9" s="439"/>
      <c r="Y9" s="439"/>
      <c r="Z9" s="439"/>
    </row>
    <row r="10" spans="1:26" ht="159.6" customHeight="1" thickBot="1">
      <c r="A10" s="425"/>
      <c r="B10" s="428"/>
      <c r="C10" s="428"/>
      <c r="D10" s="449"/>
      <c r="E10" s="442"/>
      <c r="F10" s="442"/>
      <c r="G10" s="442"/>
      <c r="H10" s="442"/>
      <c r="I10" s="442"/>
      <c r="J10" s="442"/>
      <c r="K10" s="443"/>
      <c r="L10" s="443"/>
      <c r="M10" s="443"/>
      <c r="N10" s="443"/>
      <c r="O10" s="443"/>
      <c r="P10" s="443"/>
      <c r="Q10" s="442"/>
      <c r="R10" s="442"/>
      <c r="S10" s="442"/>
      <c r="T10" s="442"/>
      <c r="U10" s="442"/>
      <c r="V10" s="442"/>
      <c r="W10" s="440"/>
      <c r="X10" s="440"/>
      <c r="Y10" s="440"/>
      <c r="Z10" s="440"/>
    </row>
    <row r="11" spans="1:26" ht="21.6" customHeight="1">
      <c r="A11" s="418" t="s">
        <v>99</v>
      </c>
      <c r="B11" s="143">
        <v>1.1000000000000001</v>
      </c>
      <c r="C11" s="143">
        <v>1.1000000000000001</v>
      </c>
      <c r="D11" s="144"/>
      <c r="E11" s="145"/>
      <c r="F11" s="146" t="s">
        <v>100</v>
      </c>
      <c r="G11" s="146" t="s">
        <v>101</v>
      </c>
      <c r="I11" s="146"/>
      <c r="K11" s="145"/>
      <c r="L11" s="146"/>
      <c r="M11" s="147"/>
      <c r="N11" s="145"/>
      <c r="O11" s="146"/>
      <c r="P11" s="147"/>
      <c r="Q11" s="145"/>
      <c r="R11" s="146"/>
      <c r="S11" s="147"/>
      <c r="T11" s="146"/>
      <c r="U11" s="146"/>
      <c r="V11" s="147"/>
      <c r="W11" s="145"/>
      <c r="X11" s="341"/>
      <c r="Y11" s="341"/>
      <c r="Z11" s="147"/>
    </row>
    <row r="12" spans="1:26" ht="29.85" customHeight="1">
      <c r="A12" s="419"/>
      <c r="B12" s="148">
        <v>1.2</v>
      </c>
      <c r="C12" s="148">
        <v>1.2</v>
      </c>
      <c r="D12" s="311"/>
      <c r="E12" s="149" t="s">
        <v>100</v>
      </c>
      <c r="F12" s="150"/>
      <c r="G12" s="151"/>
      <c r="H12" s="150"/>
      <c r="I12" s="150"/>
      <c r="J12" s="151"/>
      <c r="K12" s="149"/>
      <c r="L12" s="150"/>
      <c r="M12" s="151"/>
      <c r="N12" s="149"/>
      <c r="O12" s="150"/>
      <c r="P12" s="151"/>
      <c r="Q12" s="149"/>
      <c r="R12" s="150"/>
      <c r="S12" s="151"/>
      <c r="T12" s="150"/>
      <c r="U12" s="150"/>
      <c r="V12" s="151"/>
      <c r="W12" s="149"/>
      <c r="X12" s="342"/>
      <c r="Y12" s="342"/>
      <c r="Z12" s="151"/>
    </row>
    <row r="13" spans="1:26" ht="26.1" customHeight="1">
      <c r="A13" s="419"/>
      <c r="B13" s="152">
        <v>1.3</v>
      </c>
      <c r="C13" s="152">
        <v>1.3</v>
      </c>
      <c r="D13" s="153"/>
      <c r="E13" s="149"/>
      <c r="F13" s="151" t="s">
        <v>100</v>
      </c>
      <c r="H13" s="150"/>
      <c r="I13" s="150"/>
      <c r="J13" s="151"/>
      <c r="K13" s="149"/>
      <c r="L13" s="150"/>
      <c r="M13" s="151"/>
      <c r="N13" s="149"/>
      <c r="O13" s="150"/>
      <c r="P13" s="151"/>
      <c r="Q13" s="150"/>
      <c r="R13" s="150"/>
      <c r="S13" s="151"/>
      <c r="T13" s="150"/>
      <c r="U13" s="150"/>
      <c r="V13" s="151"/>
      <c r="W13" s="149"/>
      <c r="X13" s="343"/>
      <c r="Y13" s="343"/>
      <c r="Z13" s="151"/>
    </row>
    <row r="14" spans="1:26">
      <c r="A14" s="418" t="s">
        <v>102</v>
      </c>
      <c r="B14" s="154">
        <v>2.1</v>
      </c>
      <c r="C14" s="154">
        <v>2.1</v>
      </c>
      <c r="D14" s="144"/>
      <c r="E14" s="145"/>
      <c r="F14" s="146"/>
      <c r="G14" s="147"/>
      <c r="H14" s="145"/>
      <c r="I14" s="146"/>
      <c r="J14" s="147"/>
      <c r="K14" s="145"/>
      <c r="L14" s="146"/>
      <c r="M14" s="146"/>
      <c r="N14" s="145"/>
      <c r="O14" s="146"/>
      <c r="P14" s="147"/>
      <c r="Q14" s="145"/>
      <c r="R14" s="146"/>
      <c r="S14" s="147"/>
      <c r="T14" s="145"/>
      <c r="U14" s="146"/>
      <c r="V14" s="147"/>
      <c r="W14" s="145"/>
      <c r="X14" s="145"/>
      <c r="Y14" s="145"/>
      <c r="Z14" s="341"/>
    </row>
    <row r="15" spans="1:26">
      <c r="A15" s="419"/>
      <c r="B15" s="148">
        <v>2.2000000000000002</v>
      </c>
      <c r="C15" s="148">
        <v>2.2000000000000002</v>
      </c>
      <c r="D15" s="311"/>
      <c r="E15" s="149"/>
      <c r="F15" s="150"/>
      <c r="G15" s="151"/>
      <c r="H15" s="149"/>
      <c r="I15" s="150"/>
      <c r="J15" s="151"/>
      <c r="K15" s="149"/>
      <c r="L15" s="150"/>
      <c r="M15" s="150"/>
      <c r="N15" s="149"/>
      <c r="O15" s="150"/>
      <c r="P15" s="151"/>
      <c r="Q15" s="149"/>
      <c r="R15" s="150"/>
      <c r="S15" s="151"/>
      <c r="T15" s="149"/>
      <c r="U15" s="150"/>
      <c r="V15" s="151"/>
      <c r="W15" s="149"/>
      <c r="X15" s="149"/>
      <c r="Y15" s="149"/>
      <c r="Z15" s="342"/>
    </row>
    <row r="16" spans="1:26" ht="22.35" customHeight="1" thickBot="1">
      <c r="A16" s="420"/>
      <c r="B16" s="152">
        <v>2.2999999999999998</v>
      </c>
      <c r="C16" s="152">
        <v>2.2999999999999998</v>
      </c>
      <c r="D16" s="164"/>
      <c r="E16" s="157"/>
      <c r="F16" s="155"/>
      <c r="G16" s="156"/>
      <c r="H16" s="157"/>
      <c r="I16" s="155"/>
      <c r="J16" s="156"/>
      <c r="K16" s="157"/>
      <c r="L16" s="155"/>
      <c r="M16" s="155"/>
      <c r="N16" s="157"/>
      <c r="O16" s="155"/>
      <c r="P16" s="156"/>
      <c r="Q16" s="157"/>
      <c r="R16" s="155"/>
      <c r="S16" s="156"/>
      <c r="T16" s="157"/>
      <c r="U16" s="155"/>
      <c r="V16" s="156"/>
      <c r="W16" s="157"/>
      <c r="X16" s="157"/>
      <c r="Y16" s="157"/>
      <c r="Z16" s="343"/>
    </row>
    <row r="17" spans="1:26">
      <c r="A17" s="418" t="s">
        <v>103</v>
      </c>
      <c r="B17" s="154">
        <v>3.1</v>
      </c>
      <c r="C17" s="154">
        <v>3.1</v>
      </c>
      <c r="D17" s="144"/>
      <c r="E17" s="145"/>
      <c r="F17" s="146"/>
      <c r="G17" s="147"/>
      <c r="H17" s="145"/>
      <c r="I17" s="146"/>
      <c r="J17" s="147"/>
      <c r="K17" s="149"/>
      <c r="L17" s="150"/>
      <c r="M17" s="150"/>
      <c r="N17" s="145"/>
      <c r="O17" s="146"/>
      <c r="P17" s="147"/>
      <c r="Q17" s="145"/>
      <c r="R17" s="146"/>
      <c r="S17" s="147"/>
      <c r="T17" s="145"/>
      <c r="U17" s="146"/>
      <c r="V17" s="147"/>
      <c r="W17" s="149"/>
      <c r="X17" s="145"/>
      <c r="Y17" s="145"/>
      <c r="Z17" s="341"/>
    </row>
    <row r="18" spans="1:26">
      <c r="A18" s="419"/>
      <c r="B18" s="158">
        <v>3.2</v>
      </c>
      <c r="C18" s="158">
        <v>3.2</v>
      </c>
      <c r="D18" s="311"/>
      <c r="E18" s="149"/>
      <c r="F18" s="150"/>
      <c r="G18" s="151"/>
      <c r="H18" s="149"/>
      <c r="I18" s="150"/>
      <c r="J18" s="151"/>
      <c r="K18" s="149"/>
      <c r="L18" s="150"/>
      <c r="M18" s="150"/>
      <c r="N18" s="149"/>
      <c r="O18" s="150"/>
      <c r="P18" s="159"/>
      <c r="Q18" s="149"/>
      <c r="R18" s="150"/>
      <c r="S18" s="151"/>
      <c r="T18" s="149"/>
      <c r="U18" s="150"/>
      <c r="V18" s="151"/>
      <c r="W18" s="149"/>
      <c r="X18" s="149"/>
      <c r="Y18" s="149"/>
      <c r="Z18" s="342"/>
    </row>
    <row r="19" spans="1:26" ht="15.95" thickBot="1">
      <c r="A19" s="420"/>
      <c r="B19" s="160">
        <v>3.3</v>
      </c>
      <c r="C19" s="160">
        <v>3.3</v>
      </c>
      <c r="D19" s="312"/>
      <c r="E19" s="149"/>
      <c r="F19" s="150"/>
      <c r="G19" s="151"/>
      <c r="H19" s="149"/>
      <c r="I19" s="150"/>
      <c r="J19" s="151"/>
      <c r="K19" s="149"/>
      <c r="L19" s="150"/>
      <c r="M19" s="150"/>
      <c r="N19" s="149"/>
      <c r="O19" s="150"/>
      <c r="P19" s="159"/>
      <c r="Q19" s="149"/>
      <c r="R19" s="150"/>
      <c r="S19" s="151"/>
      <c r="T19" s="149"/>
      <c r="U19" s="150"/>
      <c r="V19" s="151"/>
      <c r="W19" s="149"/>
      <c r="X19" s="149"/>
      <c r="Y19" s="149"/>
      <c r="Z19" s="342"/>
    </row>
    <row r="20" spans="1:26">
      <c r="A20" s="418" t="s">
        <v>104</v>
      </c>
      <c r="B20" s="161">
        <v>4.0999999999999996</v>
      </c>
      <c r="C20" s="161">
        <v>4.0999999999999996</v>
      </c>
      <c r="D20" s="144"/>
      <c r="E20" s="145"/>
      <c r="F20" s="146"/>
      <c r="G20" s="147"/>
      <c r="H20" s="145"/>
      <c r="I20" s="146"/>
      <c r="J20" s="147"/>
      <c r="K20" s="145"/>
      <c r="L20" s="146"/>
      <c r="M20" s="146"/>
      <c r="N20" s="145"/>
      <c r="O20" s="146"/>
      <c r="P20" s="147"/>
      <c r="Q20" s="145"/>
      <c r="R20" s="146"/>
      <c r="S20" s="147"/>
      <c r="T20" s="145"/>
      <c r="U20" s="146"/>
      <c r="V20" s="147"/>
      <c r="W20" s="145"/>
      <c r="X20" s="145"/>
      <c r="Y20" s="145"/>
      <c r="Z20" s="341"/>
    </row>
    <row r="21" spans="1:26">
      <c r="A21" s="419"/>
      <c r="B21" s="162">
        <v>4.2</v>
      </c>
      <c r="C21" s="162">
        <v>4.2</v>
      </c>
      <c r="D21" s="313"/>
      <c r="E21" s="149"/>
      <c r="F21" s="150"/>
      <c r="G21" s="151"/>
      <c r="H21" s="149"/>
      <c r="I21" s="150"/>
      <c r="J21" s="151"/>
      <c r="K21" s="149"/>
      <c r="L21" s="150"/>
      <c r="M21" s="150"/>
      <c r="N21" s="149"/>
      <c r="O21" s="150"/>
      <c r="P21" s="151"/>
      <c r="Q21" s="149"/>
      <c r="R21" s="150"/>
      <c r="S21" s="151"/>
      <c r="T21" s="149"/>
      <c r="U21" s="150"/>
      <c r="V21" s="151"/>
      <c r="W21" s="149"/>
      <c r="X21" s="149"/>
      <c r="Y21" s="149"/>
      <c r="Z21" s="342"/>
    </row>
    <row r="22" spans="1:26" ht="15.95" thickBot="1">
      <c r="A22" s="420"/>
      <c r="B22" s="163">
        <v>4.3</v>
      </c>
      <c r="C22" s="163">
        <v>4.3</v>
      </c>
      <c r="D22" s="164"/>
      <c r="E22" s="157"/>
      <c r="F22" s="155"/>
      <c r="G22" s="156"/>
      <c r="H22" s="157"/>
      <c r="I22" s="155"/>
      <c r="J22" s="156"/>
      <c r="K22" s="157"/>
      <c r="L22" s="155"/>
      <c r="M22" s="155"/>
      <c r="N22" s="157"/>
      <c r="O22" s="155"/>
      <c r="P22" s="156"/>
      <c r="Q22" s="157"/>
      <c r="R22" s="155"/>
      <c r="S22" s="156"/>
      <c r="T22" s="157"/>
      <c r="U22" s="155"/>
      <c r="V22" s="156"/>
      <c r="W22" s="157"/>
      <c r="X22" s="157"/>
      <c r="Y22" s="157"/>
      <c r="Z22" s="343"/>
    </row>
    <row r="23" spans="1:26">
      <c r="A23" s="418" t="s">
        <v>105</v>
      </c>
      <c r="B23" s="161">
        <v>5.0999999999999996</v>
      </c>
      <c r="C23" s="161">
        <v>5.0999999999999996</v>
      </c>
      <c r="D23" s="144"/>
      <c r="E23" s="165"/>
      <c r="F23" s="166"/>
      <c r="G23" s="167"/>
      <c r="H23" s="165"/>
      <c r="I23" s="166"/>
      <c r="J23" s="167"/>
      <c r="K23" s="165"/>
      <c r="L23" s="166"/>
      <c r="M23" s="166"/>
      <c r="N23" s="165"/>
      <c r="O23" s="166"/>
      <c r="P23" s="167"/>
      <c r="Q23" s="165"/>
      <c r="R23" s="166"/>
      <c r="S23" s="167"/>
      <c r="T23" s="165"/>
      <c r="U23" s="166"/>
      <c r="V23" s="167"/>
      <c r="W23" s="165"/>
      <c r="X23" s="165"/>
      <c r="Y23" s="165"/>
      <c r="Z23" s="344"/>
    </row>
    <row r="24" spans="1:26">
      <c r="A24" s="419"/>
      <c r="B24" s="162">
        <v>5.2</v>
      </c>
      <c r="C24" s="162">
        <v>5.2</v>
      </c>
      <c r="D24" s="314"/>
      <c r="E24" s="168"/>
      <c r="F24" s="169"/>
      <c r="G24" s="170"/>
      <c r="H24" s="168"/>
      <c r="I24" s="169"/>
      <c r="J24" s="170"/>
      <c r="K24" s="168"/>
      <c r="L24" s="169"/>
      <c r="M24" s="169"/>
      <c r="N24" s="168"/>
      <c r="O24" s="169"/>
      <c r="P24" s="170"/>
      <c r="Q24" s="168"/>
      <c r="R24" s="169"/>
      <c r="S24" s="170"/>
      <c r="T24" s="168"/>
      <c r="U24" s="169"/>
      <c r="V24" s="170"/>
      <c r="W24" s="168"/>
      <c r="X24" s="168"/>
      <c r="Y24" s="168"/>
      <c r="Z24" s="345"/>
    </row>
    <row r="25" spans="1:26" ht="15.95" thickBot="1">
      <c r="A25" s="420"/>
      <c r="B25" s="163">
        <v>5.3</v>
      </c>
      <c r="C25" s="163">
        <v>5.3</v>
      </c>
      <c r="D25" s="315"/>
      <c r="E25" s="171"/>
      <c r="F25" s="172"/>
      <c r="G25" s="173"/>
      <c r="H25" s="171"/>
      <c r="I25" s="172"/>
      <c r="J25" s="173"/>
      <c r="K25" s="171"/>
      <c r="L25" s="172"/>
      <c r="M25" s="172"/>
      <c r="N25" s="171"/>
      <c r="O25" s="172"/>
      <c r="P25" s="173"/>
      <c r="Q25" s="171"/>
      <c r="R25" s="172"/>
      <c r="S25" s="173"/>
      <c r="T25" s="171"/>
      <c r="U25" s="172"/>
      <c r="V25" s="173"/>
      <c r="W25" s="171"/>
      <c r="X25" s="171"/>
      <c r="Y25" s="171"/>
      <c r="Z25" s="346"/>
    </row>
    <row r="26" spans="1:26">
      <c r="A26" s="418" t="s">
        <v>106</v>
      </c>
      <c r="B26" s="161">
        <v>6.1</v>
      </c>
      <c r="C26" s="161">
        <v>6.1</v>
      </c>
      <c r="D26" s="144"/>
      <c r="E26" s="165"/>
      <c r="F26" s="166"/>
      <c r="G26" s="167"/>
      <c r="H26" s="165"/>
      <c r="I26" s="166"/>
      <c r="J26" s="167"/>
      <c r="K26" s="165"/>
      <c r="L26" s="166"/>
      <c r="M26" s="166"/>
      <c r="N26" s="165"/>
      <c r="O26" s="166"/>
      <c r="P26" s="167"/>
      <c r="Q26" s="165"/>
      <c r="R26" s="166"/>
      <c r="S26" s="167"/>
      <c r="T26" s="165"/>
      <c r="U26" s="166"/>
      <c r="V26" s="167"/>
      <c r="W26" s="165"/>
      <c r="X26" s="165"/>
      <c r="Y26" s="165"/>
      <c r="Z26" s="344"/>
    </row>
    <row r="27" spans="1:26">
      <c r="A27" s="419"/>
      <c r="B27" s="162">
        <v>6.2</v>
      </c>
      <c r="C27" s="162">
        <v>6.2</v>
      </c>
      <c r="D27" s="314"/>
      <c r="E27" s="168"/>
      <c r="F27" s="169"/>
      <c r="G27" s="170"/>
      <c r="H27" s="168"/>
      <c r="I27" s="169"/>
      <c r="J27" s="170"/>
      <c r="K27" s="168"/>
      <c r="L27" s="169"/>
      <c r="M27" s="169"/>
      <c r="N27" s="168"/>
      <c r="O27" s="169"/>
      <c r="P27" s="170"/>
      <c r="Q27" s="168"/>
      <c r="R27" s="169"/>
      <c r="S27" s="170"/>
      <c r="T27" s="168"/>
      <c r="U27" s="169"/>
      <c r="V27" s="170"/>
      <c r="W27" s="168"/>
      <c r="X27" s="168"/>
      <c r="Y27" s="168"/>
      <c r="Z27" s="345"/>
    </row>
    <row r="28" spans="1:26" ht="15.95" thickBot="1">
      <c r="A28" s="420"/>
      <c r="B28" s="163">
        <v>6.3</v>
      </c>
      <c r="C28" s="163">
        <v>6.3</v>
      </c>
      <c r="D28" s="315"/>
      <c r="E28" s="171"/>
      <c r="F28" s="172"/>
      <c r="G28" s="173"/>
      <c r="H28" s="171"/>
      <c r="I28" s="172"/>
      <c r="J28" s="173"/>
      <c r="K28" s="171"/>
      <c r="L28" s="172"/>
      <c r="M28" s="172"/>
      <c r="N28" s="171"/>
      <c r="O28" s="172"/>
      <c r="P28" s="173"/>
      <c r="Q28" s="171"/>
      <c r="R28" s="172"/>
      <c r="S28" s="173"/>
      <c r="T28" s="171"/>
      <c r="U28" s="172"/>
      <c r="V28" s="173"/>
      <c r="W28" s="171"/>
      <c r="X28" s="171"/>
      <c r="Y28" s="171"/>
      <c r="Z28" s="346"/>
    </row>
    <row r="29" spans="1:26">
      <c r="A29" s="418" t="s">
        <v>107</v>
      </c>
      <c r="B29" s="161">
        <v>7.1</v>
      </c>
      <c r="C29" s="161">
        <v>7.1</v>
      </c>
      <c r="D29" s="144"/>
      <c r="E29" s="165"/>
      <c r="F29" s="166"/>
      <c r="G29" s="167"/>
      <c r="H29" s="165"/>
      <c r="I29" s="166"/>
      <c r="J29" s="167"/>
      <c r="K29" s="165"/>
      <c r="L29" s="166"/>
      <c r="M29" s="166"/>
      <c r="N29" s="165"/>
      <c r="O29" s="166"/>
      <c r="P29" s="167"/>
      <c r="Q29" s="165"/>
      <c r="R29" s="166"/>
      <c r="S29" s="167"/>
      <c r="T29" s="165"/>
      <c r="U29" s="166"/>
      <c r="V29" s="167"/>
      <c r="W29" s="165"/>
      <c r="X29" s="165"/>
      <c r="Y29" s="165"/>
      <c r="Z29" s="344"/>
    </row>
    <row r="30" spans="1:26">
      <c r="A30" s="419"/>
      <c r="B30" s="162">
        <v>7.2</v>
      </c>
      <c r="C30" s="162">
        <v>7.2</v>
      </c>
      <c r="D30" s="314"/>
      <c r="E30" s="168"/>
      <c r="F30" s="169"/>
      <c r="G30" s="170"/>
      <c r="H30" s="168"/>
      <c r="I30" s="169"/>
      <c r="J30" s="170"/>
      <c r="K30" s="168"/>
      <c r="L30" s="169"/>
      <c r="M30" s="169"/>
      <c r="N30" s="168"/>
      <c r="O30" s="169"/>
      <c r="P30" s="170"/>
      <c r="Q30" s="168"/>
      <c r="R30" s="169"/>
      <c r="S30" s="170"/>
      <c r="T30" s="168"/>
      <c r="U30" s="169"/>
      <c r="V30" s="170"/>
      <c r="W30" s="168"/>
      <c r="X30" s="168"/>
      <c r="Y30" s="168"/>
      <c r="Z30" s="345"/>
    </row>
    <row r="31" spans="1:26" ht="15.95" thickBot="1">
      <c r="A31" s="420"/>
      <c r="B31" s="163">
        <v>7.3</v>
      </c>
      <c r="C31" s="163">
        <v>7.3</v>
      </c>
      <c r="D31" s="315"/>
      <c r="E31" s="171"/>
      <c r="F31" s="172"/>
      <c r="G31" s="173"/>
      <c r="H31" s="171"/>
      <c r="I31" s="172"/>
      <c r="J31" s="173"/>
      <c r="K31" s="171"/>
      <c r="L31" s="172"/>
      <c r="M31" s="172"/>
      <c r="N31" s="171"/>
      <c r="O31" s="172"/>
      <c r="P31" s="173"/>
      <c r="Q31" s="171"/>
      <c r="R31" s="172"/>
      <c r="S31" s="173"/>
      <c r="T31" s="171"/>
      <c r="U31" s="172"/>
      <c r="V31" s="173"/>
      <c r="W31" s="171"/>
      <c r="X31" s="171"/>
      <c r="Y31" s="171"/>
      <c r="Z31" s="346"/>
    </row>
    <row r="32" spans="1:26">
      <c r="A32" s="418" t="s">
        <v>108</v>
      </c>
      <c r="B32" s="161">
        <v>8.1</v>
      </c>
      <c r="C32" s="161">
        <v>8.1</v>
      </c>
      <c r="D32" s="144"/>
      <c r="E32" s="165"/>
      <c r="F32" s="166"/>
      <c r="G32" s="167"/>
      <c r="H32" s="165"/>
      <c r="I32" s="166"/>
      <c r="J32" s="167"/>
      <c r="K32" s="165"/>
      <c r="L32" s="166"/>
      <c r="M32" s="166"/>
      <c r="N32" s="165"/>
      <c r="O32" s="166"/>
      <c r="P32" s="167"/>
      <c r="Q32" s="165"/>
      <c r="R32" s="166"/>
      <c r="S32" s="167"/>
      <c r="T32" s="165"/>
      <c r="U32" s="166"/>
      <c r="V32" s="167"/>
      <c r="W32" s="165"/>
      <c r="X32" s="165"/>
      <c r="Y32" s="165"/>
      <c r="Z32" s="344"/>
    </row>
    <row r="33" spans="1:26">
      <c r="A33" s="419"/>
      <c r="B33" s="162">
        <v>8.1999999999999993</v>
      </c>
      <c r="C33" s="162">
        <v>8.1999999999999993</v>
      </c>
      <c r="D33" s="314"/>
      <c r="E33" s="168"/>
      <c r="F33" s="169"/>
      <c r="G33" s="170"/>
      <c r="H33" s="168"/>
      <c r="I33" s="169"/>
      <c r="J33" s="170"/>
      <c r="K33" s="168"/>
      <c r="L33" s="169"/>
      <c r="M33" s="169"/>
      <c r="N33" s="168"/>
      <c r="O33" s="169"/>
      <c r="P33" s="170"/>
      <c r="Q33" s="168"/>
      <c r="R33" s="169"/>
      <c r="S33" s="170"/>
      <c r="T33" s="168"/>
      <c r="U33" s="169"/>
      <c r="V33" s="170"/>
      <c r="W33" s="168"/>
      <c r="X33" s="168"/>
      <c r="Y33" s="168"/>
      <c r="Z33" s="345"/>
    </row>
    <row r="34" spans="1:26" ht="15.95" thickBot="1">
      <c r="A34" s="420"/>
      <c r="B34" s="163">
        <v>8.3000000000000007</v>
      </c>
      <c r="C34" s="163">
        <v>8.3000000000000007</v>
      </c>
      <c r="D34" s="315"/>
      <c r="E34" s="171"/>
      <c r="F34" s="172"/>
      <c r="G34" s="173"/>
      <c r="H34" s="171"/>
      <c r="I34" s="172"/>
      <c r="J34" s="173"/>
      <c r="K34" s="171"/>
      <c r="L34" s="172"/>
      <c r="M34" s="172"/>
      <c r="N34" s="171"/>
      <c r="O34" s="172"/>
      <c r="P34" s="173"/>
      <c r="Q34" s="171"/>
      <c r="R34" s="172"/>
      <c r="S34" s="173"/>
      <c r="T34" s="171"/>
      <c r="U34" s="172"/>
      <c r="V34" s="173"/>
      <c r="W34" s="171"/>
      <c r="X34" s="171"/>
      <c r="Y34" s="171"/>
      <c r="Z34" s="346"/>
    </row>
    <row r="35" spans="1:26">
      <c r="A35" s="418" t="s">
        <v>109</v>
      </c>
      <c r="B35" s="161">
        <v>9.1</v>
      </c>
      <c r="C35" s="161">
        <v>9.1</v>
      </c>
      <c r="D35" s="144"/>
      <c r="E35" s="165"/>
      <c r="F35" s="166"/>
      <c r="G35" s="167"/>
      <c r="H35" s="165"/>
      <c r="I35" s="166"/>
      <c r="J35" s="167"/>
      <c r="K35" s="165"/>
      <c r="L35" s="166"/>
      <c r="M35" s="166"/>
      <c r="N35" s="165"/>
      <c r="O35" s="166"/>
      <c r="P35" s="167"/>
      <c r="Q35" s="165"/>
      <c r="R35" s="166"/>
      <c r="S35" s="167"/>
      <c r="T35" s="165"/>
      <c r="U35" s="166"/>
      <c r="V35" s="167"/>
      <c r="W35" s="165"/>
      <c r="X35" s="165"/>
      <c r="Y35" s="165"/>
      <c r="Z35" s="344"/>
    </row>
    <row r="36" spans="1:26">
      <c r="A36" s="419"/>
      <c r="B36" s="162">
        <v>9.1999999999999993</v>
      </c>
      <c r="C36" s="162">
        <v>9.1999999999999993</v>
      </c>
      <c r="D36" s="314"/>
      <c r="E36" s="168"/>
      <c r="F36" s="169"/>
      <c r="G36" s="170"/>
      <c r="H36" s="168"/>
      <c r="I36" s="169"/>
      <c r="J36" s="170"/>
      <c r="K36" s="168"/>
      <c r="L36" s="169"/>
      <c r="M36" s="169"/>
      <c r="N36" s="168"/>
      <c r="O36" s="169"/>
      <c r="P36" s="170"/>
      <c r="Q36" s="168"/>
      <c r="R36" s="169"/>
      <c r="S36" s="170"/>
      <c r="T36" s="168"/>
      <c r="U36" s="169"/>
      <c r="V36" s="170"/>
      <c r="W36" s="168"/>
      <c r="X36" s="168"/>
      <c r="Y36" s="168"/>
      <c r="Z36" s="345"/>
    </row>
    <row r="37" spans="1:26" ht="15.95" thickBot="1">
      <c r="A37" s="420"/>
      <c r="B37" s="163">
        <v>9.3000000000000007</v>
      </c>
      <c r="C37" s="163">
        <v>9.3000000000000007</v>
      </c>
      <c r="D37" s="315"/>
      <c r="E37" s="171"/>
      <c r="F37" s="172"/>
      <c r="G37" s="173"/>
      <c r="H37" s="171"/>
      <c r="I37" s="172"/>
      <c r="J37" s="173"/>
      <c r="K37" s="171"/>
      <c r="L37" s="172"/>
      <c r="M37" s="172"/>
      <c r="N37" s="171"/>
      <c r="O37" s="172"/>
      <c r="P37" s="173"/>
      <c r="Q37" s="171"/>
      <c r="R37" s="172"/>
      <c r="S37" s="173"/>
      <c r="T37" s="171"/>
      <c r="U37" s="172"/>
      <c r="V37" s="173"/>
      <c r="W37" s="171"/>
      <c r="X37" s="171"/>
      <c r="Y37" s="171"/>
      <c r="Z37" s="346"/>
    </row>
    <row r="38" spans="1:26">
      <c r="A38" s="418" t="s">
        <v>110</v>
      </c>
      <c r="B38" s="161">
        <v>10.1</v>
      </c>
      <c r="C38" s="161">
        <v>10.1</v>
      </c>
      <c r="D38" s="144"/>
      <c r="E38" s="165"/>
      <c r="F38" s="166"/>
      <c r="G38" s="167"/>
      <c r="H38" s="165"/>
      <c r="I38" s="166"/>
      <c r="J38" s="167"/>
      <c r="K38" s="165"/>
      <c r="L38" s="166"/>
      <c r="M38" s="166"/>
      <c r="N38" s="165"/>
      <c r="O38" s="166"/>
      <c r="P38" s="167"/>
      <c r="Q38" s="165"/>
      <c r="R38" s="166"/>
      <c r="S38" s="167"/>
      <c r="T38" s="165"/>
      <c r="U38" s="166"/>
      <c r="V38" s="167"/>
      <c r="W38" s="165"/>
      <c r="X38" s="165"/>
      <c r="Y38" s="165"/>
      <c r="Z38" s="344"/>
    </row>
    <row r="39" spans="1:26">
      <c r="A39" s="419"/>
      <c r="B39" s="162">
        <v>10.199999999999999</v>
      </c>
      <c r="C39" s="162">
        <v>10.199999999999999</v>
      </c>
      <c r="D39" s="314"/>
      <c r="E39" s="168"/>
      <c r="F39" s="169"/>
      <c r="G39" s="170"/>
      <c r="H39" s="168"/>
      <c r="I39" s="169"/>
      <c r="J39" s="170"/>
      <c r="K39" s="168"/>
      <c r="L39" s="169"/>
      <c r="M39" s="169"/>
      <c r="N39" s="168"/>
      <c r="O39" s="169"/>
      <c r="P39" s="170"/>
      <c r="Q39" s="168"/>
      <c r="R39" s="169"/>
      <c r="S39" s="170"/>
      <c r="T39" s="168"/>
      <c r="U39" s="169"/>
      <c r="V39" s="170"/>
      <c r="W39" s="168"/>
      <c r="X39" s="168"/>
      <c r="Y39" s="168"/>
      <c r="Z39" s="345"/>
    </row>
    <row r="40" spans="1:26" ht="15.95" thickBot="1">
      <c r="A40" s="420"/>
      <c r="B40" s="163">
        <v>10.3</v>
      </c>
      <c r="C40" s="163">
        <v>10.3</v>
      </c>
      <c r="D40" s="315"/>
      <c r="E40" s="171"/>
      <c r="F40" s="172"/>
      <c r="G40" s="173"/>
      <c r="H40" s="171"/>
      <c r="I40" s="172"/>
      <c r="J40" s="173"/>
      <c r="K40" s="171"/>
      <c r="L40" s="172"/>
      <c r="M40" s="172"/>
      <c r="N40" s="171"/>
      <c r="O40" s="172"/>
      <c r="P40" s="173"/>
      <c r="Q40" s="171"/>
      <c r="R40" s="172"/>
      <c r="S40" s="173"/>
      <c r="T40" s="171"/>
      <c r="U40" s="172"/>
      <c r="V40" s="173"/>
      <c r="W40" s="171"/>
      <c r="X40" s="171"/>
      <c r="Y40" s="171"/>
      <c r="Z40" s="346"/>
    </row>
    <row r="41" spans="1:26" ht="23.1" customHeight="1">
      <c r="A41" s="418" t="s">
        <v>111</v>
      </c>
      <c r="B41" s="161"/>
      <c r="C41" s="143"/>
      <c r="D41" s="144"/>
      <c r="E41" s="165"/>
      <c r="F41" s="166"/>
      <c r="G41" s="167"/>
      <c r="H41" s="165"/>
      <c r="I41" s="166"/>
      <c r="J41" s="167"/>
      <c r="K41" s="165"/>
      <c r="L41" s="166"/>
      <c r="M41" s="166"/>
      <c r="N41" s="165"/>
      <c r="O41" s="166"/>
      <c r="P41" s="167"/>
      <c r="Q41" s="165"/>
      <c r="R41" s="166"/>
      <c r="S41" s="167"/>
      <c r="T41" s="165"/>
      <c r="U41" s="166"/>
      <c r="V41" s="167"/>
      <c r="W41" s="165"/>
      <c r="X41" s="165"/>
      <c r="Y41" s="165"/>
      <c r="Z41" s="344"/>
    </row>
    <row r="42" spans="1:26" ht="23.1" customHeight="1">
      <c r="A42" s="419"/>
      <c r="B42" s="162"/>
      <c r="C42" s="162"/>
      <c r="D42" s="314"/>
      <c r="E42" s="168"/>
      <c r="F42" s="169"/>
      <c r="G42" s="170"/>
      <c r="H42" s="168"/>
      <c r="I42" s="169"/>
      <c r="J42" s="170"/>
      <c r="K42" s="168"/>
      <c r="L42" s="169"/>
      <c r="M42" s="169"/>
      <c r="N42" s="168"/>
      <c r="O42" s="169"/>
      <c r="P42" s="170"/>
      <c r="Q42" s="168"/>
      <c r="R42" s="169"/>
      <c r="S42" s="170"/>
      <c r="T42" s="168"/>
      <c r="U42" s="169"/>
      <c r="V42" s="170"/>
      <c r="W42" s="168"/>
      <c r="X42" s="168"/>
      <c r="Y42" s="168"/>
      <c r="Z42" s="345"/>
    </row>
    <row r="43" spans="1:26" ht="15.95" thickBot="1">
      <c r="A43" s="420"/>
      <c r="B43" s="163"/>
      <c r="C43" s="365"/>
      <c r="D43" s="315"/>
      <c r="E43" s="171"/>
      <c r="F43" s="172"/>
      <c r="G43" s="173"/>
      <c r="H43" s="171"/>
      <c r="I43" s="172"/>
      <c r="J43" s="173"/>
      <c r="K43" s="171"/>
      <c r="L43" s="172"/>
      <c r="M43" s="172"/>
      <c r="N43" s="171"/>
      <c r="O43" s="172"/>
      <c r="P43" s="173"/>
      <c r="Q43" s="171"/>
      <c r="R43" s="172"/>
      <c r="S43" s="173"/>
      <c r="T43" s="171"/>
      <c r="U43" s="172"/>
      <c r="V43" s="173"/>
      <c r="W43" s="171"/>
      <c r="X43" s="171"/>
      <c r="Y43" s="171"/>
      <c r="Z43" s="346"/>
    </row>
  </sheetData>
  <mergeCells count="47">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41:A43"/>
    <mergeCell ref="A35:A37"/>
    <mergeCell ref="A32:A34"/>
    <mergeCell ref="A14:A16"/>
    <mergeCell ref="A11:A13"/>
    <mergeCell ref="A17:A19"/>
    <mergeCell ref="A20:A22"/>
    <mergeCell ref="A23:A25"/>
    <mergeCell ref="A38:A40"/>
    <mergeCell ref="A26:A28"/>
    <mergeCell ref="A29:A31"/>
  </mergeCells>
  <conditionalFormatting sqref="E11:E13">
    <cfRule type="containsText" dxfId="29" priority="2" operator="containsText" text="O">
      <formula>NOT(ISERROR(SEARCH("O",E11)))</formula>
    </cfRule>
    <cfRule type="containsText" dxfId="28" priority="3" operator="containsText" text="X">
      <formula>NOT(ISERROR(SEARCH("X",E11)))</formula>
    </cfRule>
    <cfRule type="cellIs" dxfId="27" priority="4" operator="equal">
      <formula>"M"</formula>
    </cfRule>
    <cfRule type="containsText" dxfId="26" priority="5" operator="containsText" text="O">
      <formula>NOT(ISERROR(SEARCH("O",E11)))</formula>
    </cfRule>
    <cfRule type="containsText" dxfId="25" priority="6" operator="containsText" text="X">
      <formula>NOT(ISERROR(SEARCH("X",E11)))</formula>
    </cfRule>
    <cfRule type="cellIs" dxfId="24" priority="7" operator="equal">
      <formula>"M"</formula>
    </cfRule>
    <cfRule type="containsText" dxfId="23" priority="24" operator="containsText" text="O">
      <formula>NOT(ISERROR(SEARCH("O",E11)))</formula>
    </cfRule>
    <cfRule type="containsText" dxfId="22" priority="25" operator="containsText" text="X">
      <formula>NOT(ISERROR(SEARCH("X",E11)))</formula>
    </cfRule>
    <cfRule type="cellIs" dxfId="21" priority="26" operator="equal">
      <formula>"M"</formula>
    </cfRule>
  </conditionalFormatting>
  <conditionalFormatting sqref="E11:G11 E12:Z12 E14:Z43 H13:Z13 E13:F13 I11 K11:Z11">
    <cfRule type="containsText" dxfId="20" priority="27" operator="containsText" text="O">
      <formula>NOT(ISERROR(SEARCH("O",E11)))</formula>
    </cfRule>
    <cfRule type="containsText" dxfId="19" priority="28" operator="containsText" text="X">
      <formula>NOT(ISERROR(SEARCH("X",E11)))</formula>
    </cfRule>
  </conditionalFormatting>
  <conditionalFormatting sqref="K11:K12">
    <cfRule type="containsText" dxfId="18" priority="8" operator="containsText" text="O">
      <formula>NOT(ISERROR(SEARCH("O",K11)))</formula>
    </cfRule>
    <cfRule type="containsText" dxfId="17" priority="9" operator="containsText" text="X">
      <formula>NOT(ISERROR(SEARCH("X",K11)))</formula>
    </cfRule>
    <cfRule type="cellIs" dxfId="16" priority="10" operator="equal">
      <formula>"M"</formula>
    </cfRule>
    <cfRule type="containsText" dxfId="15" priority="11" operator="containsText" text="O">
      <formula>NOT(ISERROR(SEARCH("O",K11)))</formula>
    </cfRule>
    <cfRule type="containsText" dxfId="14" priority="12" operator="containsText" text="X">
      <formula>NOT(ISERROR(SEARCH("X",K11)))</formula>
    </cfRule>
    <cfRule type="cellIs" dxfId="13" priority="13" operator="equal">
      <formula>"M"</formula>
    </cfRule>
  </conditionalFormatting>
  <conditionalFormatting sqref="Q11:Q12">
    <cfRule type="containsText" dxfId="12" priority="14" operator="containsText" text="O">
      <formula>NOT(ISERROR(SEARCH("O",Q11)))</formula>
    </cfRule>
    <cfRule type="containsText" dxfId="11" priority="15" operator="containsText" text="X">
      <formula>NOT(ISERROR(SEARCH("X",Q11)))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4"/>
  <sheetViews>
    <sheetView tabSelected="1" topLeftCell="A160" zoomScale="87" zoomScaleNormal="100" workbookViewId="0">
      <selection activeCell="B557" sqref="B507:B557"/>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customWidth="1" outlineLevel="1"/>
    <col min="24" max="24" width="10.7109375" style="1" customWidth="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466"/>
      <c r="D2" s="466"/>
      <c r="E2" s="466"/>
      <c r="F2" s="466"/>
      <c r="G2" s="466"/>
      <c r="H2" s="466"/>
      <c r="I2" s="466"/>
      <c r="J2" s="466"/>
      <c r="K2" s="466"/>
      <c r="L2" s="466"/>
    </row>
    <row r="3" spans="2:49" ht="18">
      <c r="B3" s="16"/>
      <c r="D3" s="16"/>
      <c r="E3" s="16"/>
      <c r="F3" s="16"/>
      <c r="G3" s="16"/>
      <c r="H3" s="16"/>
      <c r="I3" s="21"/>
      <c r="J3" s="71"/>
      <c r="K3" s="75"/>
      <c r="L3" s="22"/>
    </row>
    <row r="4" spans="2:49" ht="20.100000000000001" customHeight="1" thickBot="1">
      <c r="B4" s="8"/>
      <c r="C4" s="9"/>
      <c r="D4" s="9"/>
      <c r="E4" s="9"/>
      <c r="F4" s="9"/>
      <c r="G4" s="9"/>
      <c r="H4" s="10"/>
      <c r="I4" s="18" t="s">
        <v>112</v>
      </c>
      <c r="J4" s="19"/>
      <c r="K4" s="76">
        <f>Cover!C7</f>
        <v>0</v>
      </c>
      <c r="L4" s="20"/>
    </row>
    <row r="5" spans="2:49" ht="20.100000000000001" customHeight="1" thickBot="1">
      <c r="B5" s="479" t="s">
        <v>113</v>
      </c>
      <c r="C5" s="480"/>
      <c r="D5" s="480"/>
      <c r="E5" s="480"/>
      <c r="F5" s="480"/>
      <c r="G5" s="480"/>
      <c r="H5" s="480"/>
      <c r="I5" s="480"/>
      <c r="J5" s="480"/>
      <c r="K5" s="480"/>
      <c r="L5" s="48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16"/>
      <c r="AT5" s="316"/>
      <c r="AU5" s="316"/>
      <c r="AV5" s="316"/>
      <c r="AW5" s="316"/>
    </row>
    <row r="6" spans="2:49" ht="25.5" customHeight="1">
      <c r="B6" s="483" t="s">
        <v>114</v>
      </c>
      <c r="C6" s="478" t="s">
        <v>115</v>
      </c>
      <c r="D6" s="470" t="s">
        <v>116</v>
      </c>
      <c r="E6" s="470" t="s">
        <v>117</v>
      </c>
      <c r="F6" s="481" t="s">
        <v>118</v>
      </c>
      <c r="G6" s="481" t="s">
        <v>119</v>
      </c>
      <c r="H6" s="476" t="s">
        <v>120</v>
      </c>
      <c r="I6" s="474" t="s">
        <v>121</v>
      </c>
      <c r="J6" s="475"/>
      <c r="K6" s="475"/>
      <c r="L6" s="475"/>
      <c r="M6" s="494" t="s">
        <v>122</v>
      </c>
      <c r="N6" s="468"/>
      <c r="O6" s="468"/>
      <c r="P6" s="472"/>
      <c r="Q6" s="467" t="s">
        <v>123</v>
      </c>
      <c r="R6" s="468"/>
      <c r="S6" s="468"/>
      <c r="T6" s="472"/>
      <c r="U6" s="473" t="s">
        <v>124</v>
      </c>
      <c r="V6" s="468"/>
      <c r="W6" s="468"/>
      <c r="X6" s="472"/>
      <c r="Y6" s="467" t="s">
        <v>125</v>
      </c>
      <c r="Z6" s="468"/>
      <c r="AA6" s="468"/>
      <c r="AB6" s="469"/>
      <c r="AC6" s="494" t="s">
        <v>126</v>
      </c>
      <c r="AD6" s="468"/>
      <c r="AE6" s="468"/>
      <c r="AF6" s="472"/>
      <c r="AG6" s="467" t="s">
        <v>127</v>
      </c>
      <c r="AH6" s="468"/>
      <c r="AI6" s="468"/>
      <c r="AJ6" s="472"/>
      <c r="AK6" s="467" t="s">
        <v>128</v>
      </c>
      <c r="AL6" s="468"/>
      <c r="AM6" s="468"/>
      <c r="AN6" s="472"/>
      <c r="AO6" s="467" t="s">
        <v>129</v>
      </c>
      <c r="AP6" s="468"/>
      <c r="AQ6" s="468"/>
      <c r="AR6" s="469"/>
      <c r="AS6" s="487" t="s">
        <v>130</v>
      </c>
      <c r="AT6" s="487" t="s">
        <v>131</v>
      </c>
      <c r="AU6" s="487" t="s">
        <v>132</v>
      </c>
      <c r="AV6" s="487" t="s">
        <v>133</v>
      </c>
      <c r="AW6" s="489" t="s">
        <v>134</v>
      </c>
    </row>
    <row r="7" spans="2:49" ht="183" customHeight="1">
      <c r="B7" s="524"/>
      <c r="C7" s="525"/>
      <c r="D7" s="471"/>
      <c r="E7" s="471"/>
      <c r="F7" s="482"/>
      <c r="G7" s="482"/>
      <c r="H7" s="477"/>
      <c r="I7" s="87" t="s">
        <v>135</v>
      </c>
      <c r="J7" s="88" t="s">
        <v>136</v>
      </c>
      <c r="K7" s="88" t="s">
        <v>137</v>
      </c>
      <c r="L7" s="89" t="s">
        <v>138</v>
      </c>
      <c r="M7" s="187" t="s">
        <v>139</v>
      </c>
      <c r="N7" s="188" t="s">
        <v>140</v>
      </c>
      <c r="O7" s="188" t="s">
        <v>141</v>
      </c>
      <c r="P7" s="190" t="s">
        <v>142</v>
      </c>
      <c r="Q7" s="192" t="s">
        <v>143</v>
      </c>
      <c r="R7" s="189" t="s">
        <v>144</v>
      </c>
      <c r="S7" s="189" t="s">
        <v>145</v>
      </c>
      <c r="T7" s="363" t="s">
        <v>146</v>
      </c>
      <c r="U7" s="364" t="s">
        <v>147</v>
      </c>
      <c r="V7" s="191" t="s">
        <v>148</v>
      </c>
      <c r="W7" s="188" t="s">
        <v>149</v>
      </c>
      <c r="X7" s="194" t="s">
        <v>150</v>
      </c>
      <c r="Y7" s="188" t="s">
        <v>151</v>
      </c>
      <c r="Z7" s="188" t="s">
        <v>152</v>
      </c>
      <c r="AA7" s="188" t="s">
        <v>153</v>
      </c>
      <c r="AB7" s="195" t="s">
        <v>154</v>
      </c>
      <c r="AC7" s="187" t="s">
        <v>155</v>
      </c>
      <c r="AD7" s="188" t="s">
        <v>156</v>
      </c>
      <c r="AE7" s="188" t="s">
        <v>157</v>
      </c>
      <c r="AF7" s="190" t="s">
        <v>142</v>
      </c>
      <c r="AG7" s="192" t="s">
        <v>158</v>
      </c>
      <c r="AH7" s="189" t="s">
        <v>159</v>
      </c>
      <c r="AI7" s="189" t="s">
        <v>160</v>
      </c>
      <c r="AJ7" s="193" t="s">
        <v>146</v>
      </c>
      <c r="AK7" s="191" t="s">
        <v>161</v>
      </c>
      <c r="AL7" s="188" t="s">
        <v>162</v>
      </c>
      <c r="AM7" s="188" t="s">
        <v>163</v>
      </c>
      <c r="AN7" s="194" t="s">
        <v>150</v>
      </c>
      <c r="AO7" s="188" t="s">
        <v>164</v>
      </c>
      <c r="AP7" s="188" t="s">
        <v>165</v>
      </c>
      <c r="AQ7" s="188" t="s">
        <v>166</v>
      </c>
      <c r="AR7" s="195" t="s">
        <v>154</v>
      </c>
      <c r="AS7" s="488"/>
      <c r="AT7" s="488"/>
      <c r="AU7" s="488"/>
      <c r="AV7" s="488"/>
      <c r="AW7" s="490"/>
    </row>
    <row r="8" spans="2:49" ht="16.350000000000001" customHeight="1" outlineLevel="1">
      <c r="B8" s="484" t="s">
        <v>167</v>
      </c>
      <c r="C8" s="455" t="s">
        <v>168</v>
      </c>
      <c r="D8" s="92" t="s">
        <v>66</v>
      </c>
      <c r="E8" s="92"/>
      <c r="F8" s="93"/>
      <c r="G8" s="93"/>
      <c r="H8" s="94" t="s">
        <v>169</v>
      </c>
      <c r="I8" s="90">
        <v>200</v>
      </c>
      <c r="J8" s="91">
        <v>1</v>
      </c>
      <c r="K8" s="91">
        <v>5</v>
      </c>
      <c r="L8" s="351">
        <f>I8*J8*K8</f>
        <v>1000</v>
      </c>
      <c r="M8" s="286"/>
      <c r="N8" s="287"/>
      <c r="O8" s="287"/>
      <c r="P8" s="288">
        <f>M8+N8+O8</f>
        <v>0</v>
      </c>
      <c r="Q8" s="287"/>
      <c r="R8" s="287"/>
      <c r="S8" s="287"/>
      <c r="T8" s="288">
        <f>Q8+R8+S8</f>
        <v>0</v>
      </c>
      <c r="U8" s="287"/>
      <c r="V8" s="287"/>
      <c r="W8" s="287"/>
      <c r="X8" s="7">
        <f t="shared" ref="X8:X15" si="0">U8+V8+W8</f>
        <v>0</v>
      </c>
      <c r="Y8" s="287"/>
      <c r="Z8" s="287"/>
      <c r="AA8" s="287"/>
      <c r="AB8" s="290">
        <f>Y8+Z8+AA8</f>
        <v>0</v>
      </c>
      <c r="AC8" s="286"/>
      <c r="AD8" s="287"/>
      <c r="AE8" s="287"/>
      <c r="AF8" s="288">
        <f>AC8+AD8+AE8</f>
        <v>0</v>
      </c>
      <c r="AG8" s="287"/>
      <c r="AH8" s="287"/>
      <c r="AI8" s="287"/>
      <c r="AJ8" s="288">
        <f>AG8+AH8+AI8</f>
        <v>0</v>
      </c>
      <c r="AK8" s="287"/>
      <c r="AL8" s="287"/>
      <c r="AM8" s="287"/>
      <c r="AN8" s="289">
        <f>AK8+AL8+AM8</f>
        <v>0</v>
      </c>
      <c r="AO8" s="287"/>
      <c r="AP8" s="287"/>
      <c r="AQ8" s="287"/>
      <c r="AR8" s="290">
        <f>AO8+AP8+AQ8</f>
        <v>0</v>
      </c>
      <c r="AS8" s="287"/>
      <c r="AT8" s="287"/>
      <c r="AU8" s="287"/>
      <c r="AV8" s="287"/>
      <c r="AW8" s="290">
        <f>AS8+AT8+AU8+AV8</f>
        <v>0</v>
      </c>
    </row>
    <row r="9" spans="2:49" ht="16.350000000000001" customHeight="1" outlineLevel="1">
      <c r="B9" s="485"/>
      <c r="C9" s="456"/>
      <c r="D9" s="366"/>
      <c r="E9" s="366"/>
      <c r="F9" s="367"/>
      <c r="G9" s="367"/>
      <c r="H9" s="368"/>
      <c r="I9" s="369"/>
      <c r="J9" s="370"/>
      <c r="K9" s="370"/>
      <c r="L9" s="371"/>
      <c r="M9" s="372"/>
      <c r="N9" s="373"/>
      <c r="O9" s="373"/>
      <c r="P9" s="374"/>
      <c r="Q9" s="373"/>
      <c r="R9" s="373"/>
      <c r="S9" s="373"/>
      <c r="T9" s="374"/>
      <c r="U9" s="373"/>
      <c r="V9" s="373"/>
      <c r="W9" s="373"/>
      <c r="X9" s="7">
        <f t="shared" si="0"/>
        <v>0</v>
      </c>
      <c r="Y9" s="373"/>
      <c r="Z9" s="373"/>
      <c r="AA9" s="373"/>
      <c r="AB9" s="376"/>
      <c r="AC9" s="372"/>
      <c r="AD9" s="373"/>
      <c r="AE9" s="373"/>
      <c r="AF9" s="374"/>
      <c r="AG9" s="373"/>
      <c r="AH9" s="373"/>
      <c r="AI9" s="373"/>
      <c r="AJ9" s="374"/>
      <c r="AK9" s="373"/>
      <c r="AL9" s="373"/>
      <c r="AM9" s="373"/>
      <c r="AN9" s="375"/>
      <c r="AO9" s="373"/>
      <c r="AP9" s="373"/>
      <c r="AQ9" s="373"/>
      <c r="AR9" s="376"/>
      <c r="AS9" s="373"/>
      <c r="AT9" s="373"/>
      <c r="AU9" s="373"/>
      <c r="AV9" s="373"/>
      <c r="AW9" s="376"/>
    </row>
    <row r="10" spans="2:49" ht="16.350000000000001" customHeight="1" outlineLevel="1">
      <c r="B10" s="485"/>
      <c r="C10" s="456"/>
      <c r="D10" s="23" t="s">
        <v>170</v>
      </c>
      <c r="E10" s="23"/>
      <c r="F10" s="47"/>
      <c r="G10" s="47"/>
      <c r="H10" s="48" t="s">
        <v>169</v>
      </c>
      <c r="I10" s="57">
        <v>200</v>
      </c>
      <c r="J10" s="72">
        <v>1</v>
      </c>
      <c r="K10" s="72">
        <v>1</v>
      </c>
      <c r="L10" s="352">
        <f>I10*J10*K10</f>
        <v>200</v>
      </c>
      <c r="M10" s="84"/>
      <c r="N10" s="53"/>
      <c r="O10" s="53"/>
      <c r="P10" s="4">
        <f>M10+N10+O10</f>
        <v>0</v>
      </c>
      <c r="Q10" s="53"/>
      <c r="R10" s="53"/>
      <c r="S10" s="53"/>
      <c r="T10" s="4">
        <f t="shared" ref="T10:T15" si="1">Q10+R10+S10</f>
        <v>0</v>
      </c>
      <c r="U10" s="53"/>
      <c r="V10" s="53"/>
      <c r="W10" s="53"/>
      <c r="X10" s="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485"/>
      <c r="C11" s="456"/>
      <c r="D11" s="23" t="s">
        <v>170</v>
      </c>
      <c r="E11" s="23"/>
      <c r="F11" s="47"/>
      <c r="G11" s="47"/>
      <c r="H11" s="48" t="s">
        <v>171</v>
      </c>
      <c r="I11" s="57">
        <v>50</v>
      </c>
      <c r="J11" s="72">
        <v>1</v>
      </c>
      <c r="K11" s="72">
        <v>1</v>
      </c>
      <c r="L11" s="352">
        <f>I11*J11*K11</f>
        <v>50</v>
      </c>
      <c r="M11" s="84"/>
      <c r="N11" s="53"/>
      <c r="O11" s="53"/>
      <c r="P11" s="4">
        <f t="shared" ref="P11:P15" si="7">M11+N11+O11</f>
        <v>0</v>
      </c>
      <c r="Q11" s="53"/>
      <c r="R11" s="53"/>
      <c r="S11" s="53"/>
      <c r="T11" s="4">
        <f t="shared" si="1"/>
        <v>0</v>
      </c>
      <c r="U11" s="53"/>
      <c r="V11" s="53"/>
      <c r="W11" s="53"/>
      <c r="X11" s="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485"/>
      <c r="C12" s="456"/>
      <c r="D12" s="23" t="s">
        <v>170</v>
      </c>
      <c r="E12" s="23"/>
      <c r="F12" s="47"/>
      <c r="G12" s="47"/>
      <c r="H12" s="48" t="s">
        <v>172</v>
      </c>
      <c r="I12" s="57">
        <v>75</v>
      </c>
      <c r="J12" s="72">
        <v>1</v>
      </c>
      <c r="K12" s="72">
        <v>1</v>
      </c>
      <c r="L12" s="352">
        <f>I12*J12*K12</f>
        <v>75</v>
      </c>
      <c r="M12" s="84"/>
      <c r="N12" s="53"/>
      <c r="O12" s="53"/>
      <c r="P12" s="4">
        <f t="shared" si="7"/>
        <v>0</v>
      </c>
      <c r="Q12" s="53"/>
      <c r="R12" s="53"/>
      <c r="S12" s="53"/>
      <c r="T12" s="4">
        <f t="shared" si="1"/>
        <v>0</v>
      </c>
      <c r="U12" s="53"/>
      <c r="V12" s="53"/>
      <c r="W12" s="53"/>
      <c r="X12" s="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485"/>
      <c r="C13" s="456"/>
      <c r="D13" s="23" t="s">
        <v>63</v>
      </c>
      <c r="E13" s="23"/>
      <c r="F13" s="47"/>
      <c r="G13" s="47"/>
      <c r="H13" s="48" t="s">
        <v>173</v>
      </c>
      <c r="I13" s="57">
        <v>100</v>
      </c>
      <c r="J13" s="72">
        <v>2</v>
      </c>
      <c r="K13" s="72">
        <v>2</v>
      </c>
      <c r="L13" s="352">
        <f t="shared" ref="L13:L20" si="9">I13*J13*K13</f>
        <v>400</v>
      </c>
      <c r="M13" s="84"/>
      <c r="N13" s="53"/>
      <c r="O13" s="53"/>
      <c r="P13" s="4">
        <f t="shared" si="7"/>
        <v>0</v>
      </c>
      <c r="Q13" s="53"/>
      <c r="R13" s="53"/>
      <c r="S13" s="53"/>
      <c r="T13" s="4">
        <f t="shared" si="1"/>
        <v>0</v>
      </c>
      <c r="U13" s="53"/>
      <c r="V13" s="53"/>
      <c r="W13" s="53"/>
      <c r="X13" s="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485"/>
      <c r="C14" s="456"/>
      <c r="D14" s="23" t="s">
        <v>170</v>
      </c>
      <c r="E14" s="23"/>
      <c r="F14" s="47"/>
      <c r="G14" s="47"/>
      <c r="H14" s="48" t="s">
        <v>174</v>
      </c>
      <c r="I14" s="57"/>
      <c r="J14" s="72"/>
      <c r="K14" s="72"/>
      <c r="L14" s="352">
        <f t="shared" si="9"/>
        <v>0</v>
      </c>
      <c r="M14" s="84"/>
      <c r="N14" s="53"/>
      <c r="O14" s="53"/>
      <c r="P14" s="4">
        <f t="shared" si="7"/>
        <v>0</v>
      </c>
      <c r="Q14" s="53"/>
      <c r="R14" s="53"/>
      <c r="S14" s="53"/>
      <c r="T14" s="4">
        <f t="shared" si="1"/>
        <v>0</v>
      </c>
      <c r="U14" s="53"/>
      <c r="V14" s="53"/>
      <c r="W14" s="53"/>
      <c r="X14" s="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485"/>
      <c r="C15" s="456"/>
      <c r="D15" s="23" t="s">
        <v>175</v>
      </c>
      <c r="E15" s="23"/>
      <c r="F15" s="47"/>
      <c r="G15" s="47"/>
      <c r="H15" s="48"/>
      <c r="I15" s="57">
        <v>100</v>
      </c>
      <c r="J15" s="72">
        <v>1</v>
      </c>
      <c r="K15" s="72">
        <v>1</v>
      </c>
      <c r="L15" s="352">
        <f>I15*J15*K15</f>
        <v>100</v>
      </c>
      <c r="M15" s="84"/>
      <c r="N15" s="53"/>
      <c r="O15" s="53"/>
      <c r="P15" s="4">
        <f t="shared" si="7"/>
        <v>0</v>
      </c>
      <c r="Q15" s="53"/>
      <c r="R15" s="53"/>
      <c r="S15" s="53"/>
      <c r="T15" s="4">
        <f t="shared" si="1"/>
        <v>0</v>
      </c>
      <c r="U15" s="53"/>
      <c r="V15" s="53"/>
      <c r="W15" s="53"/>
      <c r="X15" s="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485"/>
      <c r="C16" s="456"/>
      <c r="D16" s="23" t="s">
        <v>176</v>
      </c>
      <c r="E16" s="23"/>
      <c r="F16" s="47"/>
      <c r="G16" s="47"/>
      <c r="H16" s="48"/>
      <c r="I16" s="57"/>
      <c r="J16" s="72"/>
      <c r="K16" s="72"/>
      <c r="L16" s="352">
        <f>I16*J16*K16</f>
        <v>0</v>
      </c>
      <c r="M16" s="84"/>
      <c r="N16" s="53"/>
      <c r="O16" s="53"/>
      <c r="P16" s="4">
        <f t="shared" ref="P16" si="10">M16+N16+O16</f>
        <v>0</v>
      </c>
      <c r="Q16" s="53"/>
      <c r="R16" s="53"/>
      <c r="S16" s="53"/>
      <c r="T16" s="4">
        <f t="shared" ref="T16" si="11">Q16+R16+S16</f>
        <v>0</v>
      </c>
      <c r="U16" s="53"/>
      <c r="V16" s="53"/>
      <c r="W16" s="53"/>
      <c r="X16" s="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485"/>
      <c r="C17" s="456"/>
      <c r="D17" s="23" t="s">
        <v>177</v>
      </c>
      <c r="E17" s="23"/>
      <c r="F17" s="47"/>
      <c r="G17" s="47"/>
      <c r="H17" s="48"/>
      <c r="I17" s="57"/>
      <c r="J17" s="72"/>
      <c r="K17" s="72"/>
      <c r="L17" s="352">
        <f t="shared" si="9"/>
        <v>0</v>
      </c>
      <c r="M17" s="84"/>
      <c r="N17" s="53"/>
      <c r="O17" s="53"/>
      <c r="P17" s="4">
        <f t="shared" ref="P17" si="14">M17+N17+O17</f>
        <v>0</v>
      </c>
      <c r="Q17" s="53"/>
      <c r="R17" s="53"/>
      <c r="S17" s="53"/>
      <c r="T17" s="4">
        <f t="shared" ref="T17" si="15">Q17+R17+S17</f>
        <v>0</v>
      </c>
      <c r="U17" s="53"/>
      <c r="V17" s="53"/>
      <c r="W17" s="53"/>
      <c r="X17" s="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485"/>
      <c r="C18" s="456"/>
      <c r="D18" s="23" t="s">
        <v>178</v>
      </c>
      <c r="E18" s="24"/>
      <c r="F18" s="49"/>
      <c r="G18" s="49"/>
      <c r="H18" s="48"/>
      <c r="I18" s="57"/>
      <c r="J18" s="72"/>
      <c r="K18" s="72"/>
      <c r="L18" s="352">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485"/>
      <c r="C19" s="456"/>
      <c r="D19" s="23" t="s">
        <v>179</v>
      </c>
      <c r="E19" s="23"/>
      <c r="F19" s="47"/>
      <c r="G19" s="47"/>
      <c r="H19" s="48"/>
      <c r="I19" s="57"/>
      <c r="J19" s="72"/>
      <c r="K19" s="72"/>
      <c r="L19" s="352">
        <f t="shared" si="9"/>
        <v>0</v>
      </c>
      <c r="M19" s="84"/>
      <c r="N19" s="53"/>
      <c r="O19" s="53"/>
      <c r="P19" s="4">
        <f>M19+N19+O19</f>
        <v>0</v>
      </c>
      <c r="Q19" s="53"/>
      <c r="R19" s="53"/>
      <c r="S19" s="53"/>
      <c r="T19" s="4">
        <f>Q19+R19+S19</f>
        <v>0</v>
      </c>
      <c r="U19" s="53"/>
      <c r="V19" s="53"/>
      <c r="W19" s="53"/>
      <c r="X19" s="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485"/>
      <c r="C20" s="456"/>
      <c r="D20" s="23" t="s">
        <v>63</v>
      </c>
      <c r="E20" s="25"/>
      <c r="F20" s="50"/>
      <c r="G20" s="50"/>
      <c r="H20" s="51"/>
      <c r="I20" s="58"/>
      <c r="J20" s="73"/>
      <c r="K20" s="73"/>
      <c r="L20" s="352">
        <f t="shared" si="9"/>
        <v>0</v>
      </c>
      <c r="M20" s="84"/>
      <c r="N20" s="53"/>
      <c r="O20" s="53"/>
      <c r="P20" s="4">
        <f>M20+N20+O20</f>
        <v>0</v>
      </c>
      <c r="Q20" s="53"/>
      <c r="R20" s="53"/>
      <c r="S20" s="53"/>
      <c r="T20" s="4">
        <f>Q20+R20+S20</f>
        <v>0</v>
      </c>
      <c r="U20" s="53"/>
      <c r="V20" s="53"/>
      <c r="W20" s="53"/>
      <c r="X20" s="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485"/>
      <c r="C21" s="456"/>
      <c r="D21" s="23" t="s">
        <v>66</v>
      </c>
      <c r="E21" s="25"/>
      <c r="F21" s="50"/>
      <c r="G21" s="50"/>
      <c r="H21" s="51"/>
      <c r="I21" s="58"/>
      <c r="J21" s="73"/>
      <c r="K21" s="73"/>
      <c r="L21" s="352">
        <f t="shared" ref="L21:L61" si="18">I21*J21*K21</f>
        <v>0</v>
      </c>
      <c r="M21" s="84"/>
      <c r="N21" s="53"/>
      <c r="O21" s="53"/>
      <c r="P21" s="4">
        <f t="shared" ref="P21:P61" si="19">M21+N21+O21</f>
        <v>0</v>
      </c>
      <c r="Q21" s="53"/>
      <c r="R21" s="53"/>
      <c r="S21" s="53"/>
      <c r="T21" s="4">
        <f t="shared" ref="T21:T61" si="20">Q21+R21+S21</f>
        <v>0</v>
      </c>
      <c r="U21" s="53"/>
      <c r="V21" s="53"/>
      <c r="W21" s="53"/>
      <c r="X21" s="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485"/>
      <c r="C22" s="456"/>
      <c r="D22" s="23" t="s">
        <v>66</v>
      </c>
      <c r="E22" s="25"/>
      <c r="F22" s="50"/>
      <c r="G22" s="50"/>
      <c r="H22" s="51"/>
      <c r="I22" s="58"/>
      <c r="J22" s="73"/>
      <c r="K22" s="73"/>
      <c r="L22" s="352">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485"/>
      <c r="C23" s="456"/>
      <c r="D23" s="23"/>
      <c r="E23" s="25"/>
      <c r="F23" s="50"/>
      <c r="G23" s="50"/>
      <c r="H23" s="51"/>
      <c r="I23" s="58"/>
      <c r="J23" s="73"/>
      <c r="K23" s="73"/>
      <c r="L23" s="352">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485"/>
      <c r="C24" s="456"/>
      <c r="D24" s="23"/>
      <c r="E24" s="25"/>
      <c r="F24" s="50"/>
      <c r="G24" s="50"/>
      <c r="H24" s="51"/>
      <c r="I24" s="58"/>
      <c r="J24" s="73"/>
      <c r="K24" s="73"/>
      <c r="L24" s="352">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485"/>
      <c r="C25" s="456"/>
      <c r="D25" s="23"/>
      <c r="E25" s="25"/>
      <c r="F25" s="50"/>
      <c r="G25" s="50"/>
      <c r="H25" s="51"/>
      <c r="I25" s="58"/>
      <c r="J25" s="73"/>
      <c r="K25" s="73"/>
      <c r="L25" s="352">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485"/>
      <c r="C26" s="456"/>
      <c r="D26" s="23"/>
      <c r="E26" s="25"/>
      <c r="F26" s="50"/>
      <c r="G26" s="50"/>
      <c r="H26" s="51"/>
      <c r="I26" s="58"/>
      <c r="J26" s="73"/>
      <c r="K26" s="73"/>
      <c r="L26" s="352">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485"/>
      <c r="C27" s="456"/>
      <c r="D27" s="23"/>
      <c r="E27" s="25"/>
      <c r="F27" s="50"/>
      <c r="G27" s="50"/>
      <c r="H27" s="51"/>
      <c r="I27" s="58"/>
      <c r="J27" s="73"/>
      <c r="K27" s="73"/>
      <c r="L27" s="352">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485"/>
      <c r="C28" s="456"/>
      <c r="D28" s="23"/>
      <c r="E28" s="25"/>
      <c r="F28" s="50"/>
      <c r="G28" s="50"/>
      <c r="H28" s="51"/>
      <c r="I28" s="58"/>
      <c r="J28" s="73"/>
      <c r="K28" s="73"/>
      <c r="L28" s="352">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485"/>
      <c r="C29" s="456"/>
      <c r="D29" s="23"/>
      <c r="E29" s="25"/>
      <c r="F29" s="50"/>
      <c r="G29" s="50"/>
      <c r="H29" s="51"/>
      <c r="I29" s="58"/>
      <c r="J29" s="73"/>
      <c r="K29" s="73"/>
      <c r="L29" s="352">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485"/>
      <c r="C30" s="456"/>
      <c r="D30" s="23"/>
      <c r="E30" s="25"/>
      <c r="F30" s="50"/>
      <c r="G30" s="50"/>
      <c r="H30" s="51"/>
      <c r="I30" s="58"/>
      <c r="J30" s="73"/>
      <c r="K30" s="73"/>
      <c r="L30" s="352">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485"/>
      <c r="C31" s="456"/>
      <c r="D31" s="23"/>
      <c r="E31" s="25"/>
      <c r="F31" s="50"/>
      <c r="G31" s="50"/>
      <c r="H31" s="51"/>
      <c r="I31" s="58"/>
      <c r="J31" s="73"/>
      <c r="K31" s="73"/>
      <c r="L31" s="352">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485"/>
      <c r="C32" s="456"/>
      <c r="D32" s="23"/>
      <c r="E32" s="25"/>
      <c r="F32" s="50"/>
      <c r="G32" s="50"/>
      <c r="H32" s="51"/>
      <c r="I32" s="58"/>
      <c r="J32" s="73"/>
      <c r="K32" s="73"/>
      <c r="L32" s="352">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485"/>
      <c r="C33" s="456"/>
      <c r="D33" s="23"/>
      <c r="E33" s="25"/>
      <c r="F33" s="50"/>
      <c r="G33" s="50"/>
      <c r="H33" s="51"/>
      <c r="I33" s="58"/>
      <c r="J33" s="73"/>
      <c r="K33" s="73"/>
      <c r="L33" s="352">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485"/>
      <c r="C34" s="456"/>
      <c r="D34" s="23"/>
      <c r="E34" s="25"/>
      <c r="F34" s="50"/>
      <c r="G34" s="50"/>
      <c r="H34" s="51"/>
      <c r="I34" s="58"/>
      <c r="J34" s="73"/>
      <c r="K34" s="73"/>
      <c r="L34" s="352">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485"/>
      <c r="C35" s="456"/>
      <c r="D35" s="23"/>
      <c r="E35" s="25"/>
      <c r="F35" s="50"/>
      <c r="G35" s="50"/>
      <c r="H35" s="51"/>
      <c r="I35" s="58"/>
      <c r="J35" s="73"/>
      <c r="K35" s="73"/>
      <c r="L35" s="352">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485"/>
      <c r="C36" s="456"/>
      <c r="D36" s="23"/>
      <c r="E36" s="25"/>
      <c r="F36" s="50"/>
      <c r="G36" s="50"/>
      <c r="H36" s="51"/>
      <c r="I36" s="58"/>
      <c r="J36" s="73"/>
      <c r="K36" s="73"/>
      <c r="L36" s="352">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485"/>
      <c r="C37" s="456"/>
      <c r="D37" s="23"/>
      <c r="E37" s="25"/>
      <c r="F37" s="50"/>
      <c r="G37" s="50"/>
      <c r="H37" s="51"/>
      <c r="I37" s="58"/>
      <c r="J37" s="73"/>
      <c r="K37" s="73"/>
      <c r="L37" s="352">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485"/>
      <c r="C38" s="456"/>
      <c r="D38" s="23"/>
      <c r="E38" s="25"/>
      <c r="F38" s="50"/>
      <c r="G38" s="50"/>
      <c r="H38" s="51"/>
      <c r="I38" s="58"/>
      <c r="J38" s="73"/>
      <c r="K38" s="73"/>
      <c r="L38" s="352">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485"/>
      <c r="C39" s="456"/>
      <c r="D39" s="23"/>
      <c r="E39" s="25"/>
      <c r="F39" s="50"/>
      <c r="G39" s="50"/>
      <c r="H39" s="51"/>
      <c r="I39" s="58"/>
      <c r="J39" s="73"/>
      <c r="K39" s="73"/>
      <c r="L39" s="352">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485"/>
      <c r="C40" s="456"/>
      <c r="D40" s="23"/>
      <c r="E40" s="25"/>
      <c r="F40" s="50"/>
      <c r="G40" s="50"/>
      <c r="H40" s="51"/>
      <c r="I40" s="58"/>
      <c r="J40" s="73"/>
      <c r="K40" s="73"/>
      <c r="L40" s="352">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485"/>
      <c r="C41" s="456"/>
      <c r="D41" s="23"/>
      <c r="E41" s="25"/>
      <c r="F41" s="50"/>
      <c r="G41" s="50"/>
      <c r="H41" s="51"/>
      <c r="I41" s="58"/>
      <c r="J41" s="73"/>
      <c r="K41" s="73"/>
      <c r="L41" s="352">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485"/>
      <c r="C42" s="456"/>
      <c r="D42" s="23"/>
      <c r="E42" s="25"/>
      <c r="F42" s="50"/>
      <c r="G42" s="50"/>
      <c r="H42" s="51"/>
      <c r="I42" s="58"/>
      <c r="J42" s="73"/>
      <c r="K42" s="73"/>
      <c r="L42" s="352">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485"/>
      <c r="C43" s="456"/>
      <c r="D43" s="23"/>
      <c r="E43" s="25"/>
      <c r="F43" s="50"/>
      <c r="G43" s="50"/>
      <c r="H43" s="51"/>
      <c r="I43" s="58"/>
      <c r="J43" s="73"/>
      <c r="K43" s="73"/>
      <c r="L43" s="352">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485"/>
      <c r="C44" s="456"/>
      <c r="D44" s="23"/>
      <c r="E44" s="25"/>
      <c r="F44" s="50"/>
      <c r="G44" s="50"/>
      <c r="H44" s="51"/>
      <c r="I44" s="58"/>
      <c r="J44" s="73"/>
      <c r="K44" s="73"/>
      <c r="L44" s="352">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485"/>
      <c r="C45" s="456"/>
      <c r="D45" s="23"/>
      <c r="E45" s="25"/>
      <c r="F45" s="50"/>
      <c r="G45" s="50"/>
      <c r="H45" s="51"/>
      <c r="I45" s="58"/>
      <c r="J45" s="73"/>
      <c r="K45" s="73"/>
      <c r="L45" s="352">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485"/>
      <c r="C46" s="456"/>
      <c r="D46" s="23"/>
      <c r="E46" s="25"/>
      <c r="F46" s="50"/>
      <c r="G46" s="50"/>
      <c r="H46" s="51"/>
      <c r="I46" s="58"/>
      <c r="J46" s="73"/>
      <c r="K46" s="73"/>
      <c r="L46" s="352">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485"/>
      <c r="C47" s="456"/>
      <c r="D47" s="23"/>
      <c r="E47" s="25"/>
      <c r="F47" s="50"/>
      <c r="G47" s="50"/>
      <c r="H47" s="51"/>
      <c r="I47" s="58"/>
      <c r="J47" s="73"/>
      <c r="K47" s="73"/>
      <c r="L47" s="352">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485"/>
      <c r="C48" s="456"/>
      <c r="D48" s="23"/>
      <c r="E48" s="25"/>
      <c r="F48" s="50"/>
      <c r="G48" s="50"/>
      <c r="H48" s="51"/>
      <c r="I48" s="58"/>
      <c r="J48" s="73"/>
      <c r="K48" s="73"/>
      <c r="L48" s="352">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485"/>
      <c r="C49" s="456"/>
      <c r="D49" s="23"/>
      <c r="E49" s="25"/>
      <c r="F49" s="50"/>
      <c r="G49" s="50"/>
      <c r="H49" s="51"/>
      <c r="I49" s="58"/>
      <c r="J49" s="73"/>
      <c r="K49" s="73"/>
      <c r="L49" s="352">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485"/>
      <c r="C50" s="456"/>
      <c r="D50" s="23"/>
      <c r="E50" s="25"/>
      <c r="F50" s="50"/>
      <c r="G50" s="50"/>
      <c r="H50" s="51"/>
      <c r="I50" s="58"/>
      <c r="J50" s="73"/>
      <c r="K50" s="73"/>
      <c r="L50" s="352">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485"/>
      <c r="C51" s="456"/>
      <c r="D51" s="23"/>
      <c r="E51" s="25"/>
      <c r="F51" s="50"/>
      <c r="G51" s="50"/>
      <c r="H51" s="51"/>
      <c r="I51" s="58"/>
      <c r="J51" s="73"/>
      <c r="K51" s="73"/>
      <c r="L51" s="352">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485"/>
      <c r="C52" s="456"/>
      <c r="D52" s="23"/>
      <c r="E52" s="25"/>
      <c r="F52" s="50"/>
      <c r="G52" s="50"/>
      <c r="H52" s="51"/>
      <c r="I52" s="58"/>
      <c r="J52" s="73"/>
      <c r="K52" s="73"/>
      <c r="L52" s="352">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485"/>
      <c r="C53" s="456"/>
      <c r="D53" s="23"/>
      <c r="E53" s="25"/>
      <c r="F53" s="50"/>
      <c r="G53" s="50"/>
      <c r="H53" s="51"/>
      <c r="I53" s="58"/>
      <c r="J53" s="73"/>
      <c r="K53" s="73"/>
      <c r="L53" s="352">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485"/>
      <c r="C54" s="456"/>
      <c r="D54" s="23"/>
      <c r="E54" s="25"/>
      <c r="F54" s="50"/>
      <c r="G54" s="50"/>
      <c r="H54" s="51"/>
      <c r="I54" s="58"/>
      <c r="J54" s="73"/>
      <c r="K54" s="73"/>
      <c r="L54" s="352">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485"/>
      <c r="C55" s="456"/>
      <c r="D55" s="23"/>
      <c r="E55" s="25"/>
      <c r="F55" s="50"/>
      <c r="G55" s="50"/>
      <c r="H55" s="51"/>
      <c r="I55" s="58"/>
      <c r="J55" s="73"/>
      <c r="K55" s="73"/>
      <c r="L55" s="352">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485"/>
      <c r="C56" s="456"/>
      <c r="D56" s="23"/>
      <c r="E56" s="25"/>
      <c r="F56" s="50"/>
      <c r="G56" s="50"/>
      <c r="H56" s="51"/>
      <c r="I56" s="58"/>
      <c r="J56" s="73"/>
      <c r="K56" s="73"/>
      <c r="L56" s="352">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485"/>
      <c r="C57" s="456"/>
      <c r="D57" s="23"/>
      <c r="E57" s="25"/>
      <c r="F57" s="50"/>
      <c r="G57" s="50"/>
      <c r="H57" s="51"/>
      <c r="I57" s="58"/>
      <c r="J57" s="73"/>
      <c r="K57" s="73"/>
      <c r="L57" s="352">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485"/>
      <c r="C58" s="456"/>
      <c r="D58" s="23"/>
      <c r="E58" s="25"/>
      <c r="F58" s="50"/>
      <c r="G58" s="50"/>
      <c r="H58" s="51"/>
      <c r="I58" s="58"/>
      <c r="J58" s="73"/>
      <c r="K58" s="73"/>
      <c r="L58" s="352">
        <f t="shared" si="18"/>
        <v>0</v>
      </c>
      <c r="M58" s="84"/>
      <c r="N58" s="53"/>
      <c r="O58" s="53"/>
      <c r="P58" s="4">
        <f t="shared" si="19"/>
        <v>0</v>
      </c>
      <c r="Q58" s="53"/>
      <c r="R58" s="53"/>
      <c r="S58" s="53"/>
      <c r="T58" s="4">
        <f t="shared" si="20"/>
        <v>0</v>
      </c>
      <c r="U58" s="53"/>
      <c r="V58" s="53"/>
      <c r="W58" s="53"/>
      <c r="X58" s="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485"/>
      <c r="C59" s="456"/>
      <c r="D59" s="273"/>
      <c r="E59" s="274"/>
      <c r="F59" s="275"/>
      <c r="G59" s="275"/>
      <c r="H59" s="276"/>
      <c r="I59" s="277"/>
      <c r="J59" s="278"/>
      <c r="K59" s="278"/>
      <c r="L59" s="353">
        <f t="shared" si="18"/>
        <v>0</v>
      </c>
      <c r="M59" s="279"/>
      <c r="N59" s="280"/>
      <c r="O59" s="280"/>
      <c r="P59" s="281">
        <f t="shared" si="19"/>
        <v>0</v>
      </c>
      <c r="Q59" s="280"/>
      <c r="R59" s="280"/>
      <c r="S59" s="280"/>
      <c r="T59" s="281">
        <f t="shared" si="20"/>
        <v>0</v>
      </c>
      <c r="U59" s="280"/>
      <c r="V59" s="280"/>
      <c r="W59" s="280"/>
      <c r="X59" s="282">
        <f t="shared" si="21"/>
        <v>0</v>
      </c>
      <c r="Y59" s="280"/>
      <c r="Z59" s="280"/>
      <c r="AA59" s="280"/>
      <c r="AB59" s="283">
        <f t="shared" si="22"/>
        <v>0</v>
      </c>
      <c r="AC59" s="279"/>
      <c r="AD59" s="280"/>
      <c r="AE59" s="280"/>
      <c r="AF59" s="281">
        <f t="shared" si="23"/>
        <v>0</v>
      </c>
      <c r="AG59" s="280"/>
      <c r="AH59" s="280"/>
      <c r="AI59" s="280"/>
      <c r="AJ59" s="281">
        <f t="shared" si="24"/>
        <v>0</v>
      </c>
      <c r="AK59" s="280"/>
      <c r="AL59" s="280"/>
      <c r="AM59" s="280"/>
      <c r="AN59" s="282">
        <f t="shared" si="25"/>
        <v>0</v>
      </c>
      <c r="AO59" s="280"/>
      <c r="AP59" s="280"/>
      <c r="AQ59" s="280"/>
      <c r="AR59" s="283">
        <f t="shared" si="26"/>
        <v>0</v>
      </c>
      <c r="AS59" s="280"/>
      <c r="AT59" s="280"/>
      <c r="AU59" s="280"/>
      <c r="AV59" s="280"/>
      <c r="AW59" s="283">
        <f t="shared" si="6"/>
        <v>0</v>
      </c>
    </row>
    <row r="60" spans="2:49" s="307" customFormat="1" ht="25.35" customHeight="1" thickBot="1">
      <c r="B60" s="486"/>
      <c r="C60" s="457"/>
      <c r="D60" s="301" t="s">
        <v>180</v>
      </c>
      <c r="E60" s="301"/>
      <c r="F60" s="301"/>
      <c r="G60" s="301"/>
      <c r="H60" s="303"/>
      <c r="I60" s="304"/>
      <c r="J60" s="362"/>
      <c r="K60" s="306"/>
      <c r="L60" s="354">
        <f>SUM(L8:L59)</f>
        <v>1825</v>
      </c>
      <c r="M60" s="302">
        <f>SUM(M8:M59)</f>
        <v>0</v>
      </c>
      <c r="N60" s="302">
        <f>SUM(N8:N59)</f>
        <v>0</v>
      </c>
      <c r="O60" s="302">
        <f>SUM(O8:O59)</f>
        <v>0</v>
      </c>
      <c r="P60" s="308">
        <f t="shared" si="19"/>
        <v>0</v>
      </c>
      <c r="Q60" s="302">
        <f>SUM(Q8:Q59)</f>
        <v>0</v>
      </c>
      <c r="R60" s="302">
        <f>SUM(R8:R59)</f>
        <v>0</v>
      </c>
      <c r="S60" s="302">
        <f>SUM(S8:S59)</f>
        <v>0</v>
      </c>
      <c r="T60" s="308">
        <f t="shared" si="20"/>
        <v>0</v>
      </c>
      <c r="U60" s="302">
        <f>SUM(U8:U59)</f>
        <v>0</v>
      </c>
      <c r="V60" s="302">
        <f>SUM(V8:V59)</f>
        <v>0</v>
      </c>
      <c r="W60" s="302">
        <f>SUM(W8:W59)</f>
        <v>0</v>
      </c>
      <c r="X60" s="309">
        <f t="shared" si="21"/>
        <v>0</v>
      </c>
      <c r="Y60" s="302">
        <f>SUM(Y8:Y59)</f>
        <v>0</v>
      </c>
      <c r="Z60" s="302">
        <f>SUM(Z8:Z59)</f>
        <v>0</v>
      </c>
      <c r="AA60" s="302">
        <f>SUM(AA8:AA59)</f>
        <v>0</v>
      </c>
      <c r="AB60" s="310">
        <f t="shared" si="22"/>
        <v>0</v>
      </c>
      <c r="AC60" s="302">
        <f>SUM(AC8:AC59)</f>
        <v>0</v>
      </c>
      <c r="AD60" s="302">
        <f>SUM(AD8:AD59)</f>
        <v>0</v>
      </c>
      <c r="AE60" s="302">
        <f>SUM(AE8:AE59)</f>
        <v>0</v>
      </c>
      <c r="AF60" s="308">
        <f t="shared" si="23"/>
        <v>0</v>
      </c>
      <c r="AG60" s="302">
        <f>SUM(AG8:AG59)</f>
        <v>0</v>
      </c>
      <c r="AH60" s="302">
        <f>SUM(AH8:AH59)</f>
        <v>0</v>
      </c>
      <c r="AI60" s="302">
        <f>SUM(AI8:AI59)</f>
        <v>0</v>
      </c>
      <c r="AJ60" s="308">
        <f t="shared" si="24"/>
        <v>0</v>
      </c>
      <c r="AK60" s="302">
        <f>SUM(AK8:AK59)</f>
        <v>0</v>
      </c>
      <c r="AL60" s="302">
        <f>SUM(AL8:AL59)</f>
        <v>0</v>
      </c>
      <c r="AM60" s="302">
        <f>SUM(AM8:AM59)</f>
        <v>0</v>
      </c>
      <c r="AN60" s="309">
        <f t="shared" si="25"/>
        <v>0</v>
      </c>
      <c r="AO60" s="302">
        <f>SUM(AO8:AO59)</f>
        <v>0</v>
      </c>
      <c r="AP60" s="302">
        <f>SUM(AP8:AP59)</f>
        <v>0</v>
      </c>
      <c r="AQ60" s="302">
        <f>SUM(AQ8:AQ59)</f>
        <v>0</v>
      </c>
      <c r="AR60" s="310">
        <f t="shared" si="26"/>
        <v>0</v>
      </c>
      <c r="AS60" s="302">
        <f>SUM(AS8:AS59)</f>
        <v>0</v>
      </c>
      <c r="AT60" s="302">
        <f>SUM(AT8:AT59)</f>
        <v>0</v>
      </c>
      <c r="AU60" s="302">
        <f>SUM(AU8:AU59)</f>
        <v>0</v>
      </c>
      <c r="AV60" s="302">
        <f>SUM(AV8:AV59)</f>
        <v>0</v>
      </c>
      <c r="AW60" s="310">
        <f>AS60+AT60+AU60+AV60</f>
        <v>0</v>
      </c>
    </row>
    <row r="61" spans="2:49" ht="16.350000000000001" hidden="1" customHeight="1" outlineLevel="1">
      <c r="B61" s="458" t="s">
        <v>102</v>
      </c>
      <c r="C61" s="455" t="s">
        <v>1</v>
      </c>
      <c r="D61" s="92" t="s">
        <v>170</v>
      </c>
      <c r="E61" s="92"/>
      <c r="F61" s="93"/>
      <c r="G61" s="93"/>
      <c r="H61" s="94" t="s">
        <v>169</v>
      </c>
      <c r="I61" s="284"/>
      <c r="J61" s="285"/>
      <c r="K61" s="285"/>
      <c r="L61" s="351">
        <f t="shared" si="18"/>
        <v>0</v>
      </c>
      <c r="M61" s="286"/>
      <c r="N61" s="287"/>
      <c r="O61" s="287"/>
      <c r="P61" s="288">
        <f t="shared" si="19"/>
        <v>0</v>
      </c>
      <c r="Q61" s="287"/>
      <c r="R61" s="287"/>
      <c r="S61" s="287"/>
      <c r="T61" s="288">
        <f t="shared" si="20"/>
        <v>0</v>
      </c>
      <c r="U61" s="287"/>
      <c r="V61" s="287"/>
      <c r="W61" s="287"/>
      <c r="X61" s="289">
        <f t="shared" si="21"/>
        <v>0</v>
      </c>
      <c r="Y61" s="287"/>
      <c r="Z61" s="287"/>
      <c r="AA61" s="287"/>
      <c r="AB61" s="290">
        <f t="shared" si="22"/>
        <v>0</v>
      </c>
      <c r="AC61" s="286"/>
      <c r="AD61" s="287"/>
      <c r="AE61" s="287"/>
      <c r="AF61" s="288">
        <f t="shared" si="23"/>
        <v>0</v>
      </c>
      <c r="AG61" s="287"/>
      <c r="AH61" s="287"/>
      <c r="AI61" s="287"/>
      <c r="AJ61" s="288">
        <f t="shared" si="24"/>
        <v>0</v>
      </c>
      <c r="AK61" s="287"/>
      <c r="AL61" s="287"/>
      <c r="AM61" s="287"/>
      <c r="AN61" s="289">
        <f t="shared" si="25"/>
        <v>0</v>
      </c>
      <c r="AO61" s="287"/>
      <c r="AP61" s="287"/>
      <c r="AQ61" s="287"/>
      <c r="AR61" s="290">
        <f t="shared" si="26"/>
        <v>0</v>
      </c>
      <c r="AS61" s="287"/>
      <c r="AT61" s="287"/>
      <c r="AU61" s="287"/>
      <c r="AV61" s="287"/>
      <c r="AW61" s="290">
        <f t="shared" ref="AW61:AW103" si="27">AS61+AT61+AU61+AV61</f>
        <v>0</v>
      </c>
    </row>
    <row r="62" spans="2:49" ht="16.350000000000001" hidden="1" customHeight="1" outlineLevel="1">
      <c r="B62" s="460"/>
      <c r="C62" s="456"/>
      <c r="D62" s="23" t="s">
        <v>170</v>
      </c>
      <c r="E62" s="23"/>
      <c r="F62" s="47"/>
      <c r="G62" s="47"/>
      <c r="H62" s="48" t="s">
        <v>169</v>
      </c>
      <c r="I62" s="54"/>
      <c r="J62" s="72"/>
      <c r="K62" s="77"/>
      <c r="L62" s="352">
        <f t="shared" ref="L62:L110" si="28">I62*J62*K62</f>
        <v>0</v>
      </c>
      <c r="M62" s="84"/>
      <c r="N62" s="53"/>
      <c r="O62" s="53"/>
      <c r="P62" s="4">
        <f t="shared" ref="P62:P110" si="29">M62+N62+O62</f>
        <v>0</v>
      </c>
      <c r="Q62" s="53"/>
      <c r="R62" s="53"/>
      <c r="S62" s="53"/>
      <c r="T62" s="4">
        <f t="shared" ref="T62:T110" si="30">Q62+R62+S62</f>
        <v>0</v>
      </c>
      <c r="U62" s="53"/>
      <c r="V62" s="53"/>
      <c r="W62" s="53"/>
      <c r="X62" s="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hidden="1" customHeight="1" outlineLevel="1">
      <c r="B63" s="460"/>
      <c r="C63" s="456"/>
      <c r="D63" s="23" t="s">
        <v>170</v>
      </c>
      <c r="E63" s="23"/>
      <c r="F63" s="47"/>
      <c r="G63" s="47"/>
      <c r="H63" s="48" t="s">
        <v>171</v>
      </c>
      <c r="I63" s="54"/>
      <c r="J63" s="72"/>
      <c r="K63" s="77"/>
      <c r="L63" s="352">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hidden="1" customHeight="1" outlineLevel="1">
      <c r="B64" s="460"/>
      <c r="C64" s="456"/>
      <c r="D64" s="23" t="s">
        <v>170</v>
      </c>
      <c r="E64" s="23"/>
      <c r="F64" s="47"/>
      <c r="G64" s="47"/>
      <c r="H64" s="48" t="s">
        <v>172</v>
      </c>
      <c r="I64" s="54"/>
      <c r="J64" s="72"/>
      <c r="K64" s="77"/>
      <c r="L64" s="352">
        <f t="shared" si="28"/>
        <v>0</v>
      </c>
      <c r="M64" s="84"/>
      <c r="N64" s="53"/>
      <c r="O64" s="53"/>
      <c r="P64" s="4">
        <f t="shared" si="29"/>
        <v>0</v>
      </c>
      <c r="Q64" s="53"/>
      <c r="R64" s="53"/>
      <c r="S64" s="53"/>
      <c r="T64" s="4">
        <f t="shared" si="30"/>
        <v>0</v>
      </c>
      <c r="U64" s="53"/>
      <c r="V64" s="53"/>
      <c r="W64" s="53"/>
      <c r="X64" s="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hidden="1" customHeight="1" outlineLevel="1">
      <c r="B65" s="460"/>
      <c r="C65" s="456"/>
      <c r="D65" s="23" t="s">
        <v>170</v>
      </c>
      <c r="E65" s="24"/>
      <c r="F65" s="49"/>
      <c r="G65" s="49"/>
      <c r="H65" s="52" t="s">
        <v>173</v>
      </c>
      <c r="I65" s="55"/>
      <c r="J65" s="74"/>
      <c r="K65" s="79"/>
      <c r="L65" s="352">
        <f t="shared" si="28"/>
        <v>0</v>
      </c>
      <c r="M65" s="84"/>
      <c r="N65" s="53"/>
      <c r="O65" s="53"/>
      <c r="P65" s="5">
        <f t="shared" si="29"/>
        <v>0</v>
      </c>
      <c r="Q65" s="53"/>
      <c r="R65" s="53"/>
      <c r="S65" s="53"/>
      <c r="T65" s="5">
        <f t="shared" si="30"/>
        <v>0</v>
      </c>
      <c r="U65" s="53"/>
      <c r="V65" s="53"/>
      <c r="W65" s="53"/>
      <c r="X65" s="12">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hidden="1" customHeight="1" outlineLevel="1">
      <c r="B66" s="460"/>
      <c r="C66" s="456"/>
      <c r="D66" s="23" t="s">
        <v>170</v>
      </c>
      <c r="E66" s="23"/>
      <c r="F66" s="47"/>
      <c r="G66" s="47"/>
      <c r="H66" s="48" t="s">
        <v>174</v>
      </c>
      <c r="I66" s="54"/>
      <c r="J66" s="72"/>
      <c r="K66" s="77"/>
      <c r="L66" s="352">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hidden="1" customHeight="1" outlineLevel="1">
      <c r="B67" s="460"/>
      <c r="C67" s="456"/>
      <c r="D67" s="23" t="s">
        <v>175</v>
      </c>
      <c r="E67" s="25"/>
      <c r="F67" s="50"/>
      <c r="G67" s="50"/>
      <c r="H67" s="51"/>
      <c r="I67" s="56"/>
      <c r="J67" s="73"/>
      <c r="K67" s="78"/>
      <c r="L67" s="352">
        <f t="shared" si="28"/>
        <v>0</v>
      </c>
      <c r="M67" s="84"/>
      <c r="N67" s="53"/>
      <c r="O67" s="53"/>
      <c r="P67" s="4">
        <f t="shared" si="29"/>
        <v>0</v>
      </c>
      <c r="Q67" s="53"/>
      <c r="R67" s="53"/>
      <c r="S67" s="53"/>
      <c r="T67" s="4">
        <f t="shared" si="30"/>
        <v>0</v>
      </c>
      <c r="U67" s="53"/>
      <c r="V67" s="53"/>
      <c r="W67" s="53"/>
      <c r="X67" s="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hidden="1" customHeight="1" outlineLevel="1">
      <c r="B68" s="460"/>
      <c r="C68" s="456"/>
      <c r="D68" s="23" t="s">
        <v>176</v>
      </c>
      <c r="E68" s="25"/>
      <c r="F68" s="50"/>
      <c r="G68" s="50"/>
      <c r="H68" s="51"/>
      <c r="I68" s="56"/>
      <c r="J68" s="73"/>
      <c r="K68" s="78"/>
      <c r="L68" s="352">
        <f t="shared" ref="L68:L109" si="33">I68*J68*K68</f>
        <v>0</v>
      </c>
      <c r="M68" s="84"/>
      <c r="N68" s="53"/>
      <c r="O68" s="53"/>
      <c r="P68" s="4">
        <f t="shared" ref="P68:P109" si="34">M68+N68+O68</f>
        <v>0</v>
      </c>
      <c r="Q68" s="53"/>
      <c r="R68" s="53"/>
      <c r="S68" s="53"/>
      <c r="T68" s="4">
        <f t="shared" ref="T68:T109" si="35">Q68+R68+S68</f>
        <v>0</v>
      </c>
      <c r="U68" s="53"/>
      <c r="V68" s="53"/>
      <c r="W68" s="53"/>
      <c r="X68" s="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hidden="1" customHeight="1" outlineLevel="1">
      <c r="B69" s="460"/>
      <c r="C69" s="456"/>
      <c r="D69" s="23" t="s">
        <v>177</v>
      </c>
      <c r="E69" s="25"/>
      <c r="F69" s="50"/>
      <c r="G69" s="50"/>
      <c r="H69" s="51"/>
      <c r="I69" s="56"/>
      <c r="J69" s="73"/>
      <c r="K69" s="78"/>
      <c r="L69" s="352">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hidden="1" customHeight="1" outlineLevel="1">
      <c r="B70" s="460"/>
      <c r="C70" s="456"/>
      <c r="D70" s="23" t="s">
        <v>178</v>
      </c>
      <c r="E70" s="25"/>
      <c r="F70" s="50"/>
      <c r="G70" s="50"/>
      <c r="H70" s="51"/>
      <c r="I70" s="56"/>
      <c r="J70" s="73"/>
      <c r="K70" s="78"/>
      <c r="L70" s="352">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hidden="1" customHeight="1" outlineLevel="1">
      <c r="B71" s="460"/>
      <c r="C71" s="456"/>
      <c r="D71" s="23" t="s">
        <v>179</v>
      </c>
      <c r="E71" s="25"/>
      <c r="F71" s="50"/>
      <c r="G71" s="50"/>
      <c r="H71" s="51"/>
      <c r="I71" s="56"/>
      <c r="J71" s="73"/>
      <c r="K71" s="78"/>
      <c r="L71" s="352">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hidden="1" customHeight="1" outlineLevel="1">
      <c r="B72" s="460"/>
      <c r="C72" s="456"/>
      <c r="D72" s="23" t="s">
        <v>63</v>
      </c>
      <c r="E72" s="25"/>
      <c r="F72" s="50"/>
      <c r="G72" s="50"/>
      <c r="H72" s="51"/>
      <c r="I72" s="56"/>
      <c r="J72" s="73"/>
      <c r="K72" s="78"/>
      <c r="L72" s="352">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hidden="1" customHeight="1" outlineLevel="1">
      <c r="B73" s="460"/>
      <c r="C73" s="456"/>
      <c r="D73" s="23" t="s">
        <v>66</v>
      </c>
      <c r="E73" s="25"/>
      <c r="F73" s="50"/>
      <c r="G73" s="50"/>
      <c r="H73" s="51"/>
      <c r="I73" s="56"/>
      <c r="J73" s="73"/>
      <c r="K73" s="78"/>
      <c r="L73" s="352">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hidden="1" customHeight="1" outlineLevel="1">
      <c r="B74" s="460"/>
      <c r="C74" s="456"/>
      <c r="D74" s="23" t="s">
        <v>66</v>
      </c>
      <c r="E74" s="25"/>
      <c r="F74" s="50"/>
      <c r="G74" s="50"/>
      <c r="H74" s="51"/>
      <c r="I74" s="56"/>
      <c r="J74" s="73"/>
      <c r="K74" s="78"/>
      <c r="L74" s="352">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hidden="1" customHeight="1" outlineLevel="1">
      <c r="B75" s="460"/>
      <c r="C75" s="456"/>
      <c r="D75" s="23"/>
      <c r="E75" s="25"/>
      <c r="F75" s="50"/>
      <c r="G75" s="50"/>
      <c r="H75" s="51"/>
      <c r="I75" s="56"/>
      <c r="J75" s="73"/>
      <c r="K75" s="78"/>
      <c r="L75" s="352">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hidden="1" customHeight="1" outlineLevel="1">
      <c r="B76" s="460"/>
      <c r="C76" s="456"/>
      <c r="D76" s="23"/>
      <c r="E76" s="25"/>
      <c r="F76" s="50"/>
      <c r="G76" s="50"/>
      <c r="H76" s="51"/>
      <c r="I76" s="56"/>
      <c r="J76" s="73"/>
      <c r="K76" s="78"/>
      <c r="L76" s="352">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hidden="1" customHeight="1" outlineLevel="1">
      <c r="B77" s="460"/>
      <c r="C77" s="456"/>
      <c r="D77" s="23"/>
      <c r="E77" s="25"/>
      <c r="F77" s="50"/>
      <c r="G77" s="50"/>
      <c r="H77" s="51"/>
      <c r="I77" s="56"/>
      <c r="J77" s="73"/>
      <c r="K77" s="78"/>
      <c r="L77" s="352">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hidden="1" customHeight="1" outlineLevel="1">
      <c r="B78" s="460"/>
      <c r="C78" s="456"/>
      <c r="D78" s="23"/>
      <c r="E78" s="25"/>
      <c r="F78" s="50"/>
      <c r="G78" s="50"/>
      <c r="H78" s="51"/>
      <c r="I78" s="56"/>
      <c r="J78" s="73"/>
      <c r="K78" s="78"/>
      <c r="L78" s="352">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hidden="1" customHeight="1" outlineLevel="1">
      <c r="B79" s="460"/>
      <c r="C79" s="456"/>
      <c r="D79" s="23"/>
      <c r="E79" s="25"/>
      <c r="F79" s="50"/>
      <c r="G79" s="50"/>
      <c r="H79" s="51"/>
      <c r="I79" s="56"/>
      <c r="J79" s="73"/>
      <c r="K79" s="78"/>
      <c r="L79" s="352">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hidden="1" customHeight="1" outlineLevel="1">
      <c r="B80" s="460"/>
      <c r="C80" s="456"/>
      <c r="D80" s="23"/>
      <c r="E80" s="25"/>
      <c r="F80" s="50"/>
      <c r="G80" s="50"/>
      <c r="H80" s="51"/>
      <c r="I80" s="56"/>
      <c r="J80" s="73"/>
      <c r="K80" s="78"/>
      <c r="L80" s="352">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hidden="1" customHeight="1" outlineLevel="1">
      <c r="B81" s="460"/>
      <c r="C81" s="456"/>
      <c r="D81" s="23"/>
      <c r="E81" s="25"/>
      <c r="F81" s="50"/>
      <c r="G81" s="50"/>
      <c r="H81" s="51"/>
      <c r="I81" s="56"/>
      <c r="J81" s="73"/>
      <c r="K81" s="78"/>
      <c r="L81" s="352">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hidden="1" customHeight="1" outlineLevel="1">
      <c r="B82" s="460"/>
      <c r="C82" s="456"/>
      <c r="D82" s="23"/>
      <c r="E82" s="25"/>
      <c r="F82" s="50"/>
      <c r="G82" s="50"/>
      <c r="H82" s="51"/>
      <c r="I82" s="56"/>
      <c r="J82" s="73"/>
      <c r="K82" s="78"/>
      <c r="L82" s="352">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hidden="1" customHeight="1" outlineLevel="1">
      <c r="B83" s="460"/>
      <c r="C83" s="456"/>
      <c r="D83" s="23"/>
      <c r="E83" s="25"/>
      <c r="F83" s="50"/>
      <c r="G83" s="50"/>
      <c r="H83" s="51"/>
      <c r="I83" s="56"/>
      <c r="J83" s="73"/>
      <c r="K83" s="78"/>
      <c r="L83" s="352">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hidden="1" customHeight="1" outlineLevel="1">
      <c r="B84" s="460"/>
      <c r="C84" s="456"/>
      <c r="D84" s="23"/>
      <c r="E84" s="25"/>
      <c r="F84" s="50"/>
      <c r="G84" s="50"/>
      <c r="H84" s="51"/>
      <c r="I84" s="56"/>
      <c r="J84" s="73"/>
      <c r="K84" s="78"/>
      <c r="L84" s="352">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hidden="1" customHeight="1" outlineLevel="1">
      <c r="B85" s="460"/>
      <c r="C85" s="456"/>
      <c r="D85" s="23"/>
      <c r="E85" s="25"/>
      <c r="F85" s="50"/>
      <c r="G85" s="50"/>
      <c r="H85" s="51"/>
      <c r="I85" s="56"/>
      <c r="J85" s="73"/>
      <c r="K85" s="78"/>
      <c r="L85" s="352">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hidden="1" customHeight="1" outlineLevel="1">
      <c r="B86" s="460"/>
      <c r="C86" s="456"/>
      <c r="D86" s="23"/>
      <c r="E86" s="25"/>
      <c r="F86" s="50"/>
      <c r="G86" s="50"/>
      <c r="H86" s="51"/>
      <c r="I86" s="56"/>
      <c r="J86" s="73"/>
      <c r="K86" s="78"/>
      <c r="L86" s="352">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hidden="1" customHeight="1" outlineLevel="1">
      <c r="B87" s="460"/>
      <c r="C87" s="456"/>
      <c r="D87" s="23"/>
      <c r="E87" s="25"/>
      <c r="F87" s="50"/>
      <c r="G87" s="50"/>
      <c r="H87" s="51"/>
      <c r="I87" s="56"/>
      <c r="J87" s="73"/>
      <c r="K87" s="78"/>
      <c r="L87" s="352">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hidden="1" customHeight="1" outlineLevel="1">
      <c r="B88" s="460"/>
      <c r="C88" s="456"/>
      <c r="D88" s="23"/>
      <c r="E88" s="25"/>
      <c r="F88" s="50"/>
      <c r="G88" s="50"/>
      <c r="H88" s="51"/>
      <c r="I88" s="56"/>
      <c r="J88" s="73"/>
      <c r="K88" s="78"/>
      <c r="L88" s="352">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hidden="1" customHeight="1" outlineLevel="1">
      <c r="B89" s="460"/>
      <c r="C89" s="456"/>
      <c r="D89" s="23"/>
      <c r="E89" s="25"/>
      <c r="F89" s="50"/>
      <c r="G89" s="50"/>
      <c r="H89" s="51"/>
      <c r="I89" s="56"/>
      <c r="J89" s="73"/>
      <c r="K89" s="78"/>
      <c r="L89" s="352">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hidden="1" customHeight="1" outlineLevel="1">
      <c r="B90" s="460"/>
      <c r="C90" s="456"/>
      <c r="D90" s="23"/>
      <c r="E90" s="25"/>
      <c r="F90" s="50"/>
      <c r="G90" s="50"/>
      <c r="H90" s="51"/>
      <c r="I90" s="56"/>
      <c r="J90" s="73"/>
      <c r="K90" s="78"/>
      <c r="L90" s="352">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hidden="1" customHeight="1" outlineLevel="1">
      <c r="B91" s="460"/>
      <c r="C91" s="456"/>
      <c r="D91" s="23"/>
      <c r="E91" s="25"/>
      <c r="F91" s="50"/>
      <c r="G91" s="50"/>
      <c r="H91" s="51"/>
      <c r="I91" s="56"/>
      <c r="J91" s="73"/>
      <c r="K91" s="78"/>
      <c r="L91" s="352">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hidden="1" customHeight="1" outlineLevel="1">
      <c r="B92" s="460"/>
      <c r="C92" s="456"/>
      <c r="D92" s="23"/>
      <c r="E92" s="25"/>
      <c r="F92" s="50"/>
      <c r="G92" s="50"/>
      <c r="H92" s="51"/>
      <c r="I92" s="56"/>
      <c r="J92" s="73"/>
      <c r="K92" s="78"/>
      <c r="L92" s="352">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hidden="1" customHeight="1" outlineLevel="1">
      <c r="B93" s="460"/>
      <c r="C93" s="456"/>
      <c r="D93" s="23"/>
      <c r="E93" s="25"/>
      <c r="F93" s="50"/>
      <c r="G93" s="50"/>
      <c r="H93" s="51"/>
      <c r="I93" s="56"/>
      <c r="J93" s="73"/>
      <c r="K93" s="78"/>
      <c r="L93" s="352">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hidden="1" customHeight="1" outlineLevel="1">
      <c r="B94" s="460"/>
      <c r="C94" s="456"/>
      <c r="D94" s="23"/>
      <c r="E94" s="25"/>
      <c r="F94" s="50"/>
      <c r="G94" s="50"/>
      <c r="H94" s="51"/>
      <c r="I94" s="56"/>
      <c r="J94" s="73"/>
      <c r="K94" s="78"/>
      <c r="L94" s="352">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hidden="1" customHeight="1" outlineLevel="1">
      <c r="B95" s="460"/>
      <c r="C95" s="456"/>
      <c r="D95" s="23"/>
      <c r="E95" s="25"/>
      <c r="F95" s="50"/>
      <c r="G95" s="50"/>
      <c r="H95" s="51"/>
      <c r="I95" s="56"/>
      <c r="J95" s="73"/>
      <c r="K95" s="78"/>
      <c r="L95" s="352">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hidden="1" customHeight="1" outlineLevel="1">
      <c r="B96" s="460"/>
      <c r="C96" s="456"/>
      <c r="D96" s="23"/>
      <c r="E96" s="25"/>
      <c r="F96" s="50"/>
      <c r="G96" s="50"/>
      <c r="H96" s="51"/>
      <c r="I96" s="56"/>
      <c r="J96" s="73"/>
      <c r="K96" s="78"/>
      <c r="L96" s="352">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hidden="1" customHeight="1" outlineLevel="1">
      <c r="B97" s="460"/>
      <c r="C97" s="456"/>
      <c r="D97" s="23"/>
      <c r="E97" s="25"/>
      <c r="F97" s="50"/>
      <c r="G97" s="50"/>
      <c r="H97" s="51"/>
      <c r="I97" s="56"/>
      <c r="J97" s="73"/>
      <c r="K97" s="78"/>
      <c r="L97" s="352">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hidden="1" customHeight="1" outlineLevel="1">
      <c r="B98" s="460"/>
      <c r="C98" s="456"/>
      <c r="D98" s="23"/>
      <c r="E98" s="25"/>
      <c r="F98" s="50"/>
      <c r="G98" s="50"/>
      <c r="H98" s="51"/>
      <c r="I98" s="56"/>
      <c r="J98" s="73"/>
      <c r="K98" s="78"/>
      <c r="L98" s="352">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hidden="1" customHeight="1" outlineLevel="1">
      <c r="B99" s="460"/>
      <c r="C99" s="456"/>
      <c r="D99" s="23"/>
      <c r="E99" s="25"/>
      <c r="F99" s="50"/>
      <c r="G99" s="50"/>
      <c r="H99" s="51"/>
      <c r="I99" s="56"/>
      <c r="J99" s="73"/>
      <c r="K99" s="78"/>
      <c r="L99" s="352">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hidden="1" customHeight="1" outlineLevel="1">
      <c r="B100" s="460"/>
      <c r="C100" s="456"/>
      <c r="D100" s="23"/>
      <c r="E100" s="25"/>
      <c r="F100" s="50"/>
      <c r="G100" s="50"/>
      <c r="H100" s="51"/>
      <c r="I100" s="56"/>
      <c r="J100" s="73"/>
      <c r="K100" s="78"/>
      <c r="L100" s="352">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hidden="1" customHeight="1" outlineLevel="1">
      <c r="B101" s="460"/>
      <c r="C101" s="456"/>
      <c r="D101" s="23"/>
      <c r="E101" s="25"/>
      <c r="F101" s="50"/>
      <c r="G101" s="50"/>
      <c r="H101" s="51"/>
      <c r="I101" s="56"/>
      <c r="J101" s="73"/>
      <c r="K101" s="78"/>
      <c r="L101" s="352">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hidden="1" customHeight="1" outlineLevel="1">
      <c r="B102" s="460"/>
      <c r="C102" s="456"/>
      <c r="D102" s="23"/>
      <c r="E102" s="25"/>
      <c r="F102" s="50"/>
      <c r="G102" s="50"/>
      <c r="H102" s="51"/>
      <c r="I102" s="56"/>
      <c r="J102" s="73"/>
      <c r="K102" s="78"/>
      <c r="L102" s="352">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hidden="1" customHeight="1" outlineLevel="1">
      <c r="B103" s="460"/>
      <c r="C103" s="456"/>
      <c r="D103" s="23"/>
      <c r="E103" s="25"/>
      <c r="F103" s="50"/>
      <c r="G103" s="50"/>
      <c r="H103" s="51"/>
      <c r="I103" s="56"/>
      <c r="J103" s="73"/>
      <c r="K103" s="78"/>
      <c r="L103" s="352">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hidden="1" customHeight="1" outlineLevel="1">
      <c r="B104" s="460"/>
      <c r="C104" s="456"/>
      <c r="D104" s="23"/>
      <c r="E104" s="25"/>
      <c r="F104" s="50"/>
      <c r="G104" s="50"/>
      <c r="H104" s="51"/>
      <c r="I104" s="56"/>
      <c r="J104" s="73"/>
      <c r="K104" s="78"/>
      <c r="L104" s="352">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hidden="1" customHeight="1" outlineLevel="1">
      <c r="B105" s="460"/>
      <c r="C105" s="456"/>
      <c r="D105" s="23"/>
      <c r="E105" s="25"/>
      <c r="F105" s="50"/>
      <c r="G105" s="50"/>
      <c r="H105" s="51"/>
      <c r="I105" s="56"/>
      <c r="J105" s="73"/>
      <c r="K105" s="78"/>
      <c r="L105" s="352">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hidden="1" customHeight="1" outlineLevel="1">
      <c r="B106" s="460"/>
      <c r="C106" s="456"/>
      <c r="D106" s="23"/>
      <c r="E106" s="25"/>
      <c r="F106" s="50"/>
      <c r="G106" s="50"/>
      <c r="H106" s="51"/>
      <c r="I106" s="56"/>
      <c r="J106" s="73"/>
      <c r="K106" s="78"/>
      <c r="L106" s="352">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hidden="1" customHeight="1" outlineLevel="1">
      <c r="B107" s="460"/>
      <c r="C107" s="456"/>
      <c r="D107" s="23"/>
      <c r="E107" s="25"/>
      <c r="F107" s="50"/>
      <c r="G107" s="50"/>
      <c r="H107" s="51"/>
      <c r="I107" s="56"/>
      <c r="J107" s="73"/>
      <c r="K107" s="78"/>
      <c r="L107" s="352">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hidden="1" customHeight="1" outlineLevel="1">
      <c r="B108" s="460"/>
      <c r="C108" s="456"/>
      <c r="D108" s="23"/>
      <c r="E108" s="25"/>
      <c r="F108" s="50"/>
      <c r="G108" s="50"/>
      <c r="H108" s="51"/>
      <c r="I108" s="56"/>
      <c r="J108" s="73"/>
      <c r="K108" s="78"/>
      <c r="L108" s="352">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hidden="1" customHeight="1" outlineLevel="1">
      <c r="B109" s="460"/>
      <c r="C109" s="456"/>
      <c r="D109" s="23"/>
      <c r="E109" s="25"/>
      <c r="F109" s="50"/>
      <c r="G109" s="50"/>
      <c r="H109" s="51"/>
      <c r="I109" s="56"/>
      <c r="J109" s="73"/>
      <c r="K109" s="78"/>
      <c r="L109" s="352">
        <f t="shared" si="33"/>
        <v>0</v>
      </c>
      <c r="M109" s="84"/>
      <c r="N109" s="53"/>
      <c r="O109" s="53"/>
      <c r="P109" s="4">
        <f t="shared" si="34"/>
        <v>0</v>
      </c>
      <c r="Q109" s="53"/>
      <c r="R109" s="53"/>
      <c r="S109" s="53"/>
      <c r="T109" s="4">
        <f t="shared" si="35"/>
        <v>0</v>
      </c>
      <c r="U109" s="53"/>
      <c r="V109" s="53"/>
      <c r="W109" s="53"/>
      <c r="X109" s="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hidden="1" customHeight="1" outlineLevel="1">
      <c r="B110" s="460"/>
      <c r="C110" s="456"/>
      <c r="D110" s="23"/>
      <c r="E110" s="24"/>
      <c r="F110" s="49"/>
      <c r="G110" s="49"/>
      <c r="H110" s="48"/>
      <c r="I110" s="54"/>
      <c r="J110" s="72"/>
      <c r="K110" s="77"/>
      <c r="L110" s="352">
        <f t="shared" si="28"/>
        <v>0</v>
      </c>
      <c r="M110" s="84"/>
      <c r="N110" s="53"/>
      <c r="O110" s="53"/>
      <c r="P110" s="4">
        <f t="shared" si="29"/>
        <v>0</v>
      </c>
      <c r="Q110" s="53"/>
      <c r="R110" s="53"/>
      <c r="S110" s="53"/>
      <c r="T110" s="4">
        <f t="shared" si="30"/>
        <v>0</v>
      </c>
      <c r="U110" s="53"/>
      <c r="V110" s="53"/>
      <c r="W110" s="53"/>
      <c r="X110" s="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collapsed="1" thickBot="1">
      <c r="B111" s="461"/>
      <c r="C111" s="457"/>
      <c r="D111" s="301" t="s">
        <v>180</v>
      </c>
      <c r="E111" s="97"/>
      <c r="F111" s="97"/>
      <c r="G111" s="97"/>
      <c r="H111" s="291"/>
      <c r="I111" s="304"/>
      <c r="J111" s="305"/>
      <c r="K111" s="306"/>
      <c r="L111" s="354">
        <f>SUM(L61:L110)</f>
        <v>0</v>
      </c>
      <c r="M111" s="302">
        <f>SUM(M61:M110)</f>
        <v>0</v>
      </c>
      <c r="N111" s="302">
        <f>SUM(N61:N110)</f>
        <v>0</v>
      </c>
      <c r="O111" s="302">
        <f>SUM(O61:O110)</f>
        <v>0</v>
      </c>
      <c r="P111" s="308">
        <f t="shared" ref="P111" si="43">M111+N111+O111</f>
        <v>0</v>
      </c>
      <c r="Q111" s="302">
        <f>SUM(Q61:Q110)</f>
        <v>0</v>
      </c>
      <c r="R111" s="302">
        <f>SUM(R61:R110)</f>
        <v>0</v>
      </c>
      <c r="S111" s="302">
        <f>SUM(S61:S110)</f>
        <v>0</v>
      </c>
      <c r="T111" s="308">
        <f t="shared" ref="T111" si="44">Q111+R111+S111</f>
        <v>0</v>
      </c>
      <c r="U111" s="302">
        <f>SUM(U61:U110)</f>
        <v>0</v>
      </c>
      <c r="V111" s="302">
        <f>SUM(V61:V110)</f>
        <v>0</v>
      </c>
      <c r="W111" s="302">
        <f>SUM(W61:W110)</f>
        <v>0</v>
      </c>
      <c r="X111" s="309">
        <f t="shared" ref="X111" si="45">U111+V111+W111</f>
        <v>0</v>
      </c>
      <c r="Y111" s="302">
        <f>SUM(Y61:Y110)</f>
        <v>0</v>
      </c>
      <c r="Z111" s="302">
        <f>SUM(Z61:Z110)</f>
        <v>0</v>
      </c>
      <c r="AA111" s="302">
        <f>SUM(AA61:AA110)</f>
        <v>0</v>
      </c>
      <c r="AB111" s="310">
        <f t="shared" ref="AB111" si="46">Y111+Z111+AA111</f>
        <v>0</v>
      </c>
      <c r="AC111" s="302">
        <f>SUM(AC61:AC110)</f>
        <v>0</v>
      </c>
      <c r="AD111" s="302">
        <f>SUM(AD61:AD110)</f>
        <v>0</v>
      </c>
      <c r="AE111" s="302">
        <f>SUM(AE61:AE110)</f>
        <v>0</v>
      </c>
      <c r="AF111" s="308">
        <f t="shared" si="38"/>
        <v>0</v>
      </c>
      <c r="AG111" s="302">
        <f>SUM(AG61:AG110)</f>
        <v>0</v>
      </c>
      <c r="AH111" s="302">
        <f>SUM(AH61:AH110)</f>
        <v>0</v>
      </c>
      <c r="AI111" s="302">
        <f>SUM(AI61:AI110)</f>
        <v>0</v>
      </c>
      <c r="AJ111" s="308">
        <f t="shared" si="39"/>
        <v>0</v>
      </c>
      <c r="AK111" s="302">
        <f>SUM(AK61:AK110)</f>
        <v>0</v>
      </c>
      <c r="AL111" s="302">
        <f>SUM(AL61:AL110)</f>
        <v>0</v>
      </c>
      <c r="AM111" s="302">
        <f>SUM(AM61:AM110)</f>
        <v>0</v>
      </c>
      <c r="AN111" s="309">
        <f t="shared" si="40"/>
        <v>0</v>
      </c>
      <c r="AO111" s="302">
        <f>SUM(AO61:AO110)</f>
        <v>0</v>
      </c>
      <c r="AP111" s="302">
        <f>SUM(AP61:AP110)</f>
        <v>0</v>
      </c>
      <c r="AQ111" s="302">
        <f>SUM(AQ61:AQ110)</f>
        <v>0</v>
      </c>
      <c r="AR111" s="310">
        <f t="shared" si="41"/>
        <v>0</v>
      </c>
      <c r="AS111" s="302">
        <f>SUM(AS61:AS110)</f>
        <v>0</v>
      </c>
      <c r="AT111" s="302">
        <f>SUM(AT61:AT110)</f>
        <v>0</v>
      </c>
      <c r="AU111" s="302">
        <f>SUM(AU61:AU110)</f>
        <v>0</v>
      </c>
      <c r="AV111" s="302">
        <f>SUM(AV61:AV110)</f>
        <v>0</v>
      </c>
      <c r="AW111" s="310">
        <f>AS111+AT111+AU111+AV111</f>
        <v>0</v>
      </c>
    </row>
    <row r="112" spans="2:49" ht="16.350000000000001" hidden="1" customHeight="1" outlineLevel="1">
      <c r="B112" s="452" t="s">
        <v>181</v>
      </c>
      <c r="C112" s="455" t="s">
        <v>1</v>
      </c>
      <c r="D112" s="92" t="s">
        <v>170</v>
      </c>
      <c r="E112" s="92"/>
      <c r="F112" s="93"/>
      <c r="G112" s="93"/>
      <c r="H112" s="94" t="s">
        <v>169</v>
      </c>
      <c r="I112" s="286"/>
      <c r="J112" s="300"/>
      <c r="K112" s="300"/>
      <c r="L112" s="351">
        <f t="shared" ref="L112:L159" si="47">I112*J112*K112</f>
        <v>0</v>
      </c>
      <c r="M112" s="286"/>
      <c r="N112" s="287"/>
      <c r="O112" s="287"/>
      <c r="P112" s="288">
        <f t="shared" ref="P112:P159" si="48">M112+N112+O112</f>
        <v>0</v>
      </c>
      <c r="Q112" s="287"/>
      <c r="R112" s="287"/>
      <c r="S112" s="287"/>
      <c r="T112" s="288">
        <f t="shared" ref="T112:T159" si="49">Q112+R112+S112</f>
        <v>0</v>
      </c>
      <c r="U112" s="287"/>
      <c r="V112" s="287"/>
      <c r="W112" s="287"/>
      <c r="X112" s="289">
        <f t="shared" ref="X112:X159" si="50">U112+V112+W112</f>
        <v>0</v>
      </c>
      <c r="Y112" s="287"/>
      <c r="Z112" s="287"/>
      <c r="AA112" s="287"/>
      <c r="AB112" s="290">
        <f t="shared" ref="AB112:AB159" si="51">Y112+Z112+AA112</f>
        <v>0</v>
      </c>
      <c r="AC112" s="286"/>
      <c r="AD112" s="287"/>
      <c r="AE112" s="287"/>
      <c r="AF112" s="288">
        <f t="shared" si="38"/>
        <v>0</v>
      </c>
      <c r="AG112" s="287"/>
      <c r="AH112" s="287"/>
      <c r="AI112" s="287"/>
      <c r="AJ112" s="288">
        <f t="shared" si="39"/>
        <v>0</v>
      </c>
      <c r="AK112" s="287"/>
      <c r="AL112" s="287"/>
      <c r="AM112" s="287"/>
      <c r="AN112" s="289">
        <f t="shared" si="40"/>
        <v>0</v>
      </c>
      <c r="AO112" s="287"/>
      <c r="AP112" s="287"/>
      <c r="AQ112" s="287"/>
      <c r="AR112" s="290">
        <f t="shared" si="41"/>
        <v>0</v>
      </c>
      <c r="AS112" s="287"/>
      <c r="AT112" s="287"/>
      <c r="AU112" s="287"/>
      <c r="AV112" s="287"/>
      <c r="AW112" s="290">
        <f t="shared" ref="AW112:AW159" si="52">AS112+AT112+AU112+AV112</f>
        <v>0</v>
      </c>
    </row>
    <row r="113" spans="2:49" ht="16.350000000000001" hidden="1" customHeight="1" outlineLevel="1">
      <c r="B113" s="453"/>
      <c r="C113" s="456"/>
      <c r="D113" s="23" t="s">
        <v>170</v>
      </c>
      <c r="E113" s="23"/>
      <c r="F113" s="47"/>
      <c r="G113" s="47"/>
      <c r="H113" s="48" t="s">
        <v>169</v>
      </c>
      <c r="I113" s="84"/>
      <c r="J113" s="70"/>
      <c r="K113" s="70"/>
      <c r="L113" s="352">
        <f t="shared" si="47"/>
        <v>0</v>
      </c>
      <c r="M113" s="84"/>
      <c r="N113" s="53"/>
      <c r="O113" s="53"/>
      <c r="P113" s="4">
        <f t="shared" si="48"/>
        <v>0</v>
      </c>
      <c r="Q113" s="53"/>
      <c r="R113" s="53"/>
      <c r="S113" s="53"/>
      <c r="T113" s="4">
        <f t="shared" si="49"/>
        <v>0</v>
      </c>
      <c r="U113" s="53"/>
      <c r="V113" s="53"/>
      <c r="W113" s="53"/>
      <c r="X113" s="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hidden="1" customHeight="1" outlineLevel="1">
      <c r="B114" s="453"/>
      <c r="C114" s="456"/>
      <c r="D114" s="23" t="s">
        <v>170</v>
      </c>
      <c r="E114" s="23"/>
      <c r="F114" s="47"/>
      <c r="G114" s="47"/>
      <c r="H114" s="48" t="s">
        <v>171</v>
      </c>
      <c r="I114" s="84"/>
      <c r="J114" s="70"/>
      <c r="K114" s="70"/>
      <c r="L114" s="352">
        <f t="shared" ref="L114:L153" si="53">I114*J114*K114</f>
        <v>0</v>
      </c>
      <c r="M114" s="84"/>
      <c r="N114" s="53"/>
      <c r="O114" s="53"/>
      <c r="P114" s="4">
        <f t="shared" ref="P114:P153" si="54">M114+N114+O114</f>
        <v>0</v>
      </c>
      <c r="Q114" s="53"/>
      <c r="R114" s="53"/>
      <c r="S114" s="53"/>
      <c r="T114" s="4">
        <f t="shared" ref="T114:T153" si="55">Q114+R114+S114</f>
        <v>0</v>
      </c>
      <c r="U114" s="53"/>
      <c r="V114" s="53"/>
      <c r="W114" s="53"/>
      <c r="X114" s="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hidden="1" customHeight="1" outlineLevel="1">
      <c r="B115" s="453"/>
      <c r="C115" s="456"/>
      <c r="D115" s="23" t="s">
        <v>170</v>
      </c>
      <c r="E115" s="23"/>
      <c r="F115" s="47"/>
      <c r="G115" s="47"/>
      <c r="H115" s="48" t="s">
        <v>172</v>
      </c>
      <c r="I115" s="84"/>
      <c r="J115" s="70"/>
      <c r="K115" s="70"/>
      <c r="L115" s="352">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hidden="1" customHeight="1" outlineLevel="1">
      <c r="B116" s="453"/>
      <c r="C116" s="456"/>
      <c r="D116" s="23" t="s">
        <v>170</v>
      </c>
      <c r="E116" s="23"/>
      <c r="F116" s="47"/>
      <c r="G116" s="47"/>
      <c r="H116" s="48" t="s">
        <v>173</v>
      </c>
      <c r="I116" s="84"/>
      <c r="J116" s="70"/>
      <c r="K116" s="70"/>
      <c r="L116" s="352">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hidden="1" customHeight="1" outlineLevel="1">
      <c r="B117" s="453"/>
      <c r="C117" s="456"/>
      <c r="D117" s="23" t="s">
        <v>170</v>
      </c>
      <c r="E117" s="23"/>
      <c r="F117" s="47"/>
      <c r="G117" s="47"/>
      <c r="H117" s="48" t="s">
        <v>174</v>
      </c>
      <c r="I117" s="84"/>
      <c r="J117" s="70"/>
      <c r="K117" s="70"/>
      <c r="L117" s="352">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hidden="1" customHeight="1" outlineLevel="1">
      <c r="B118" s="453"/>
      <c r="C118" s="456"/>
      <c r="D118" s="23" t="s">
        <v>175</v>
      </c>
      <c r="E118" s="23"/>
      <c r="F118" s="47"/>
      <c r="G118" s="47"/>
      <c r="H118" s="48"/>
      <c r="I118" s="84"/>
      <c r="J118" s="70"/>
      <c r="K118" s="70"/>
      <c r="L118" s="352">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hidden="1" customHeight="1" outlineLevel="1">
      <c r="B119" s="453"/>
      <c r="C119" s="456"/>
      <c r="D119" s="23" t="s">
        <v>176</v>
      </c>
      <c r="E119" s="23"/>
      <c r="F119" s="47"/>
      <c r="G119" s="47"/>
      <c r="H119" s="48"/>
      <c r="I119" s="84"/>
      <c r="J119" s="70"/>
      <c r="K119" s="70"/>
      <c r="L119" s="352">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hidden="1" customHeight="1" outlineLevel="1">
      <c r="B120" s="453"/>
      <c r="C120" s="456"/>
      <c r="D120" s="23" t="s">
        <v>177</v>
      </c>
      <c r="E120" s="23"/>
      <c r="F120" s="47"/>
      <c r="G120" s="47"/>
      <c r="H120" s="48"/>
      <c r="I120" s="84"/>
      <c r="J120" s="70"/>
      <c r="K120" s="70"/>
      <c r="L120" s="352">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hidden="1" customHeight="1" outlineLevel="1">
      <c r="B121" s="453"/>
      <c r="C121" s="456"/>
      <c r="D121" s="23" t="s">
        <v>178</v>
      </c>
      <c r="E121" s="23"/>
      <c r="F121" s="47"/>
      <c r="G121" s="47"/>
      <c r="H121" s="48"/>
      <c r="I121" s="84"/>
      <c r="J121" s="70"/>
      <c r="K121" s="70"/>
      <c r="L121" s="352">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hidden="1" customHeight="1" outlineLevel="1">
      <c r="B122" s="453"/>
      <c r="C122" s="456"/>
      <c r="D122" s="23" t="s">
        <v>179</v>
      </c>
      <c r="E122" s="23"/>
      <c r="F122" s="47"/>
      <c r="G122" s="47"/>
      <c r="H122" s="48"/>
      <c r="I122" s="84"/>
      <c r="J122" s="70"/>
      <c r="K122" s="70"/>
      <c r="L122" s="352">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hidden="1" customHeight="1" outlineLevel="1">
      <c r="B123" s="453"/>
      <c r="C123" s="456"/>
      <c r="D123" s="23" t="s">
        <v>63</v>
      </c>
      <c r="E123" s="23"/>
      <c r="F123" s="47"/>
      <c r="G123" s="47"/>
      <c r="H123" s="48"/>
      <c r="I123" s="84"/>
      <c r="J123" s="70"/>
      <c r="K123" s="70"/>
      <c r="L123" s="352">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hidden="1" customHeight="1" outlineLevel="1">
      <c r="B124" s="453"/>
      <c r="C124" s="456"/>
      <c r="D124" s="23" t="s">
        <v>66</v>
      </c>
      <c r="E124" s="23"/>
      <c r="F124" s="47"/>
      <c r="G124" s="47"/>
      <c r="H124" s="48"/>
      <c r="I124" s="84"/>
      <c r="J124" s="70"/>
      <c r="K124" s="70"/>
      <c r="L124" s="352">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hidden="1" customHeight="1" outlineLevel="1">
      <c r="B125" s="453"/>
      <c r="C125" s="456"/>
      <c r="D125" s="23" t="s">
        <v>66</v>
      </c>
      <c r="E125" s="23"/>
      <c r="F125" s="47"/>
      <c r="G125" s="47"/>
      <c r="H125" s="48"/>
      <c r="I125" s="84"/>
      <c r="J125" s="70"/>
      <c r="K125" s="70"/>
      <c r="L125" s="352">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hidden="1" customHeight="1" outlineLevel="1">
      <c r="B126" s="453"/>
      <c r="C126" s="456"/>
      <c r="D126" s="23"/>
      <c r="E126" s="23"/>
      <c r="F126" s="47"/>
      <c r="G126" s="47"/>
      <c r="H126" s="48"/>
      <c r="I126" s="84"/>
      <c r="J126" s="70"/>
      <c r="K126" s="70"/>
      <c r="L126" s="352">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hidden="1" customHeight="1" outlineLevel="1">
      <c r="B127" s="453"/>
      <c r="C127" s="456"/>
      <c r="D127" s="23"/>
      <c r="E127" s="23"/>
      <c r="F127" s="47"/>
      <c r="G127" s="47"/>
      <c r="H127" s="48"/>
      <c r="I127" s="84"/>
      <c r="J127" s="70"/>
      <c r="K127" s="70"/>
      <c r="L127" s="352">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hidden="1" customHeight="1" outlineLevel="1">
      <c r="B128" s="453"/>
      <c r="C128" s="456"/>
      <c r="D128" s="23"/>
      <c r="E128" s="23"/>
      <c r="F128" s="47"/>
      <c r="G128" s="47"/>
      <c r="H128" s="48"/>
      <c r="I128" s="84"/>
      <c r="J128" s="70"/>
      <c r="K128" s="70"/>
      <c r="L128" s="352">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hidden="1" customHeight="1" outlineLevel="1">
      <c r="B129" s="453"/>
      <c r="C129" s="456"/>
      <c r="D129" s="23"/>
      <c r="E129" s="23"/>
      <c r="F129" s="47"/>
      <c r="G129" s="47"/>
      <c r="H129" s="48"/>
      <c r="I129" s="84"/>
      <c r="J129" s="70"/>
      <c r="K129" s="70"/>
      <c r="L129" s="352">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hidden="1" customHeight="1" outlineLevel="1">
      <c r="B130" s="453"/>
      <c r="C130" s="456"/>
      <c r="D130" s="23"/>
      <c r="E130" s="23"/>
      <c r="F130" s="47"/>
      <c r="G130" s="47"/>
      <c r="H130" s="48"/>
      <c r="I130" s="84"/>
      <c r="J130" s="70"/>
      <c r="K130" s="70"/>
      <c r="L130" s="352">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hidden="1" customHeight="1" outlineLevel="1">
      <c r="B131" s="453"/>
      <c r="C131" s="456"/>
      <c r="D131" s="23"/>
      <c r="E131" s="23"/>
      <c r="F131" s="47"/>
      <c r="G131" s="47"/>
      <c r="H131" s="48"/>
      <c r="I131" s="84"/>
      <c r="J131" s="70"/>
      <c r="K131" s="70"/>
      <c r="L131" s="352">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hidden="1" customHeight="1" outlineLevel="1">
      <c r="B132" s="453"/>
      <c r="C132" s="456"/>
      <c r="D132" s="23"/>
      <c r="E132" s="23"/>
      <c r="F132" s="47"/>
      <c r="G132" s="47"/>
      <c r="H132" s="48"/>
      <c r="I132" s="84"/>
      <c r="J132" s="70"/>
      <c r="K132" s="70"/>
      <c r="L132" s="352">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hidden="1" customHeight="1" outlineLevel="1">
      <c r="B133" s="453"/>
      <c r="C133" s="456"/>
      <c r="D133" s="23"/>
      <c r="E133" s="23"/>
      <c r="F133" s="47"/>
      <c r="G133" s="47"/>
      <c r="H133" s="48"/>
      <c r="I133" s="84"/>
      <c r="J133" s="70"/>
      <c r="K133" s="70"/>
      <c r="L133" s="352">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hidden="1" customHeight="1" outlineLevel="1">
      <c r="B134" s="453"/>
      <c r="C134" s="456"/>
      <c r="D134" s="23"/>
      <c r="E134" s="23"/>
      <c r="F134" s="47"/>
      <c r="G134" s="47"/>
      <c r="H134" s="48"/>
      <c r="I134" s="84"/>
      <c r="J134" s="70"/>
      <c r="K134" s="70"/>
      <c r="L134" s="352">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hidden="1" customHeight="1" outlineLevel="1">
      <c r="B135" s="453"/>
      <c r="C135" s="456"/>
      <c r="D135" s="23"/>
      <c r="E135" s="23"/>
      <c r="F135" s="47"/>
      <c r="G135" s="47"/>
      <c r="H135" s="48"/>
      <c r="I135" s="84"/>
      <c r="J135" s="70"/>
      <c r="K135" s="70"/>
      <c r="L135" s="352">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hidden="1" customHeight="1" outlineLevel="1">
      <c r="B136" s="453"/>
      <c r="C136" s="456"/>
      <c r="D136" s="23"/>
      <c r="E136" s="23"/>
      <c r="F136" s="47"/>
      <c r="G136" s="47"/>
      <c r="H136" s="48"/>
      <c r="I136" s="84"/>
      <c r="J136" s="70"/>
      <c r="K136" s="70"/>
      <c r="L136" s="352">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hidden="1" customHeight="1" outlineLevel="1">
      <c r="B137" s="453"/>
      <c r="C137" s="456"/>
      <c r="D137" s="23"/>
      <c r="E137" s="23"/>
      <c r="F137" s="47"/>
      <c r="G137" s="47"/>
      <c r="H137" s="48"/>
      <c r="I137" s="84"/>
      <c r="J137" s="70"/>
      <c r="K137" s="70"/>
      <c r="L137" s="352">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hidden="1" customHeight="1" outlineLevel="1">
      <c r="B138" s="453"/>
      <c r="C138" s="456"/>
      <c r="D138" s="23"/>
      <c r="E138" s="23"/>
      <c r="F138" s="47"/>
      <c r="G138" s="47"/>
      <c r="H138" s="48"/>
      <c r="I138" s="84"/>
      <c r="J138" s="70"/>
      <c r="K138" s="70"/>
      <c r="L138" s="352">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hidden="1" customHeight="1" outlineLevel="1">
      <c r="B139" s="453"/>
      <c r="C139" s="456"/>
      <c r="D139" s="23"/>
      <c r="E139" s="23"/>
      <c r="F139" s="47"/>
      <c r="G139" s="47"/>
      <c r="H139" s="48"/>
      <c r="I139" s="84"/>
      <c r="J139" s="70"/>
      <c r="K139" s="70"/>
      <c r="L139" s="352">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hidden="1" customHeight="1" outlineLevel="1">
      <c r="B140" s="453"/>
      <c r="C140" s="456"/>
      <c r="D140" s="23"/>
      <c r="E140" s="23"/>
      <c r="F140" s="47"/>
      <c r="G140" s="47"/>
      <c r="H140" s="48"/>
      <c r="I140" s="84"/>
      <c r="J140" s="70"/>
      <c r="K140" s="70"/>
      <c r="L140" s="352">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hidden="1" customHeight="1" outlineLevel="1">
      <c r="B141" s="453"/>
      <c r="C141" s="456"/>
      <c r="D141" s="23"/>
      <c r="E141" s="23"/>
      <c r="F141" s="47"/>
      <c r="G141" s="47"/>
      <c r="H141" s="48"/>
      <c r="I141" s="84"/>
      <c r="J141" s="70"/>
      <c r="K141" s="70"/>
      <c r="L141" s="352">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hidden="1" customHeight="1" outlineLevel="1">
      <c r="B142" s="453"/>
      <c r="C142" s="456"/>
      <c r="D142" s="23"/>
      <c r="E142" s="23"/>
      <c r="F142" s="47"/>
      <c r="G142" s="47"/>
      <c r="H142" s="48"/>
      <c r="I142" s="84"/>
      <c r="J142" s="70"/>
      <c r="K142" s="70"/>
      <c r="L142" s="352">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hidden="1" customHeight="1" outlineLevel="1">
      <c r="B143" s="453"/>
      <c r="C143" s="456"/>
      <c r="D143" s="23"/>
      <c r="E143" s="23"/>
      <c r="F143" s="47"/>
      <c r="G143" s="47"/>
      <c r="H143" s="48"/>
      <c r="I143" s="84"/>
      <c r="J143" s="70"/>
      <c r="K143" s="70"/>
      <c r="L143" s="352">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hidden="1" customHeight="1" outlineLevel="1">
      <c r="B144" s="453"/>
      <c r="C144" s="456"/>
      <c r="D144" s="23"/>
      <c r="E144" s="23"/>
      <c r="F144" s="47"/>
      <c r="G144" s="47"/>
      <c r="H144" s="48"/>
      <c r="I144" s="84"/>
      <c r="J144" s="70"/>
      <c r="K144" s="70"/>
      <c r="L144" s="352">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hidden="1" customHeight="1" outlineLevel="1">
      <c r="B145" s="453"/>
      <c r="C145" s="456"/>
      <c r="D145" s="23"/>
      <c r="E145" s="23"/>
      <c r="F145" s="47"/>
      <c r="G145" s="47"/>
      <c r="H145" s="48"/>
      <c r="I145" s="84"/>
      <c r="J145" s="70"/>
      <c r="K145" s="70"/>
      <c r="L145" s="352">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hidden="1" customHeight="1" outlineLevel="1">
      <c r="B146" s="453"/>
      <c r="C146" s="456"/>
      <c r="D146" s="23"/>
      <c r="E146" s="23"/>
      <c r="F146" s="47"/>
      <c r="G146" s="47"/>
      <c r="H146" s="48"/>
      <c r="I146" s="84"/>
      <c r="J146" s="70"/>
      <c r="K146" s="70"/>
      <c r="L146" s="352">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hidden="1" customHeight="1" outlineLevel="1">
      <c r="B147" s="453"/>
      <c r="C147" s="456"/>
      <c r="D147" s="23"/>
      <c r="E147" s="23"/>
      <c r="F147" s="47"/>
      <c r="G147" s="47"/>
      <c r="H147" s="48"/>
      <c r="I147" s="84"/>
      <c r="J147" s="70"/>
      <c r="K147" s="70"/>
      <c r="L147" s="352">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hidden="1" customHeight="1" outlineLevel="1">
      <c r="B148" s="453"/>
      <c r="C148" s="456"/>
      <c r="D148" s="23"/>
      <c r="E148" s="23"/>
      <c r="F148" s="47"/>
      <c r="G148" s="47"/>
      <c r="H148" s="48"/>
      <c r="I148" s="84"/>
      <c r="J148" s="70"/>
      <c r="K148" s="70"/>
      <c r="L148" s="352">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hidden="1" customHeight="1" outlineLevel="1">
      <c r="B149" s="453"/>
      <c r="C149" s="456"/>
      <c r="D149" s="23"/>
      <c r="E149" s="23"/>
      <c r="F149" s="47"/>
      <c r="G149" s="47"/>
      <c r="H149" s="48"/>
      <c r="I149" s="84"/>
      <c r="J149" s="70"/>
      <c r="K149" s="70"/>
      <c r="L149" s="352">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hidden="1" customHeight="1" outlineLevel="1">
      <c r="B150" s="453"/>
      <c r="C150" s="456"/>
      <c r="D150" s="23"/>
      <c r="E150" s="23"/>
      <c r="F150" s="47"/>
      <c r="G150" s="47"/>
      <c r="H150" s="48"/>
      <c r="I150" s="84"/>
      <c r="J150" s="70"/>
      <c r="K150" s="70"/>
      <c r="L150" s="352">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hidden="1" customHeight="1" outlineLevel="1">
      <c r="B151" s="453"/>
      <c r="C151" s="456"/>
      <c r="D151" s="23"/>
      <c r="E151" s="23"/>
      <c r="F151" s="47"/>
      <c r="G151" s="47"/>
      <c r="H151" s="48"/>
      <c r="I151" s="84"/>
      <c r="J151" s="70"/>
      <c r="K151" s="70"/>
      <c r="L151" s="352">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hidden="1" customHeight="1" outlineLevel="1">
      <c r="B152" s="453"/>
      <c r="C152" s="456"/>
      <c r="D152" s="23"/>
      <c r="E152" s="23"/>
      <c r="F152" s="47"/>
      <c r="G152" s="47"/>
      <c r="H152" s="48"/>
      <c r="I152" s="84"/>
      <c r="J152" s="70"/>
      <c r="K152" s="70"/>
      <c r="L152" s="352">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hidden="1" customHeight="1" outlineLevel="1">
      <c r="B153" s="453"/>
      <c r="C153" s="456"/>
      <c r="D153" s="23"/>
      <c r="E153" s="23"/>
      <c r="F153" s="47"/>
      <c r="G153" s="47"/>
      <c r="H153" s="48"/>
      <c r="I153" s="84"/>
      <c r="J153" s="70"/>
      <c r="K153" s="70"/>
      <c r="L153" s="352">
        <f t="shared" si="53"/>
        <v>0</v>
      </c>
      <c r="M153" s="84"/>
      <c r="N153" s="53"/>
      <c r="O153" s="53"/>
      <c r="P153" s="4">
        <f t="shared" si="54"/>
        <v>0</v>
      </c>
      <c r="Q153" s="53"/>
      <c r="R153" s="53"/>
      <c r="S153" s="53"/>
      <c r="T153" s="4">
        <f t="shared" si="55"/>
        <v>0</v>
      </c>
      <c r="U153" s="53"/>
      <c r="V153" s="53"/>
      <c r="W153" s="53"/>
      <c r="X153" s="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hidden="1" customHeight="1" outlineLevel="1">
      <c r="B154" s="453"/>
      <c r="C154" s="456"/>
      <c r="D154" s="23"/>
      <c r="E154" s="23"/>
      <c r="F154" s="47"/>
      <c r="G154" s="47"/>
      <c r="H154" s="48"/>
      <c r="I154" s="84"/>
      <c r="J154" s="70"/>
      <c r="K154" s="70"/>
      <c r="L154" s="352">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hidden="1" customHeight="1" outlineLevel="1">
      <c r="B155" s="453"/>
      <c r="C155" s="456"/>
      <c r="D155" s="23"/>
      <c r="E155" s="23"/>
      <c r="F155" s="47"/>
      <c r="G155" s="47"/>
      <c r="H155" s="48"/>
      <c r="I155" s="84"/>
      <c r="J155" s="70"/>
      <c r="K155" s="70"/>
      <c r="L155" s="352">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hidden="1" customHeight="1" outlineLevel="1">
      <c r="B156" s="453"/>
      <c r="C156" s="456"/>
      <c r="D156" s="23"/>
      <c r="E156" s="24"/>
      <c r="F156" s="49"/>
      <c r="G156" s="49"/>
      <c r="H156" s="48"/>
      <c r="I156" s="84"/>
      <c r="J156" s="70"/>
      <c r="K156" s="70"/>
      <c r="L156" s="352">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hidden="1" customHeight="1" outlineLevel="1">
      <c r="B157" s="453"/>
      <c r="C157" s="456"/>
      <c r="D157" s="23"/>
      <c r="E157" s="23"/>
      <c r="F157" s="47"/>
      <c r="G157" s="47"/>
      <c r="H157" s="48"/>
      <c r="I157" s="84"/>
      <c r="J157" s="70"/>
      <c r="K157" s="70"/>
      <c r="L157" s="352">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hidden="1" customHeight="1" outlineLevel="1">
      <c r="B158" s="453"/>
      <c r="C158" s="456"/>
      <c r="D158" s="23"/>
      <c r="E158" s="25"/>
      <c r="F158" s="50"/>
      <c r="G158" s="50"/>
      <c r="H158" s="51"/>
      <c r="I158" s="84"/>
      <c r="J158" s="70"/>
      <c r="K158" s="70"/>
      <c r="L158" s="352">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hidden="1" customHeight="1" outlineLevel="1">
      <c r="B159" s="453"/>
      <c r="C159" s="456"/>
      <c r="D159" s="23"/>
      <c r="E159" s="24"/>
      <c r="F159" s="49"/>
      <c r="G159" s="49"/>
      <c r="H159" s="48"/>
      <c r="I159" s="84"/>
      <c r="J159" s="70"/>
      <c r="K159" s="70"/>
      <c r="L159" s="352">
        <f t="shared" si="47"/>
        <v>0</v>
      </c>
      <c r="M159" s="84"/>
      <c r="N159" s="53"/>
      <c r="O159" s="53"/>
      <c r="P159" s="4">
        <f t="shared" si="48"/>
        <v>0</v>
      </c>
      <c r="Q159" s="53"/>
      <c r="R159" s="53"/>
      <c r="S159" s="53"/>
      <c r="T159" s="4">
        <f t="shared" si="49"/>
        <v>0</v>
      </c>
      <c r="U159" s="53"/>
      <c r="V159" s="53"/>
      <c r="W159" s="53"/>
      <c r="X159" s="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collapsed="1" thickBot="1">
      <c r="B160" s="454"/>
      <c r="C160" s="457"/>
      <c r="D160" s="301" t="s">
        <v>180</v>
      </c>
      <c r="E160" s="97"/>
      <c r="F160" s="97"/>
      <c r="G160" s="97"/>
      <c r="H160" s="291"/>
      <c r="I160" s="304"/>
      <c r="J160" s="305"/>
      <c r="K160" s="306"/>
      <c r="L160" s="354">
        <f>SUM(L112:L159)</f>
        <v>0</v>
      </c>
      <c r="M160" s="302">
        <f>SUM(M112:M159)</f>
        <v>0</v>
      </c>
      <c r="N160" s="302">
        <f>SUM(N112:N159)</f>
        <v>0</v>
      </c>
      <c r="O160" s="302">
        <f>SUM(O112:O159)</f>
        <v>0</v>
      </c>
      <c r="P160" s="308">
        <f t="shared" ref="P160" si="62">M160+N160+O160</f>
        <v>0</v>
      </c>
      <c r="Q160" s="302">
        <f>SUM(Q112:Q159)</f>
        <v>0</v>
      </c>
      <c r="R160" s="302">
        <f>SUM(R112:R159)</f>
        <v>0</v>
      </c>
      <c r="S160" s="302">
        <f>SUM(S112:S159)</f>
        <v>0</v>
      </c>
      <c r="T160" s="308">
        <f t="shared" ref="T160" si="63">Q160+R160+S160</f>
        <v>0</v>
      </c>
      <c r="U160" s="302">
        <f>SUM(U112:U159)</f>
        <v>0</v>
      </c>
      <c r="V160" s="302">
        <f>SUM(V112:V159)</f>
        <v>0</v>
      </c>
      <c r="W160" s="302">
        <f>SUM(W112:W159)</f>
        <v>0</v>
      </c>
      <c r="X160" s="309">
        <f t="shared" ref="X160" si="64">U160+V160+W160</f>
        <v>0</v>
      </c>
      <c r="Y160" s="302">
        <f>SUM(Y112:Y159)</f>
        <v>0</v>
      </c>
      <c r="Z160" s="302">
        <f>SUM(Z112:Z159)</f>
        <v>0</v>
      </c>
      <c r="AA160" s="302">
        <f>SUM(AA112:AA159)</f>
        <v>0</v>
      </c>
      <c r="AB160" s="310">
        <f t="shared" ref="AB160" si="65">Y160+Z160+AA160</f>
        <v>0</v>
      </c>
      <c r="AC160" s="302">
        <f>SUM(AC112:AC159)</f>
        <v>0</v>
      </c>
      <c r="AD160" s="302">
        <f>SUM(AD112:AD159)</f>
        <v>0</v>
      </c>
      <c r="AE160" s="302">
        <f>SUM(AE112:AE159)</f>
        <v>0</v>
      </c>
      <c r="AF160" s="308">
        <f t="shared" si="58"/>
        <v>0</v>
      </c>
      <c r="AG160" s="302">
        <f>SUM(AG112:AG159)</f>
        <v>0</v>
      </c>
      <c r="AH160" s="302">
        <f>SUM(AH112:AH159)</f>
        <v>0</v>
      </c>
      <c r="AI160" s="302">
        <f>SUM(AI112:AI159)</f>
        <v>0</v>
      </c>
      <c r="AJ160" s="308">
        <f t="shared" si="59"/>
        <v>0</v>
      </c>
      <c r="AK160" s="302">
        <f>SUM(AK112:AK159)</f>
        <v>0</v>
      </c>
      <c r="AL160" s="302">
        <f>SUM(AL112:AL159)</f>
        <v>0</v>
      </c>
      <c r="AM160" s="302">
        <f>SUM(AM112:AM159)</f>
        <v>0</v>
      </c>
      <c r="AN160" s="309">
        <f t="shared" si="60"/>
        <v>0</v>
      </c>
      <c r="AO160" s="302">
        <f>SUM(AO112:AO159)</f>
        <v>0</v>
      </c>
      <c r="AP160" s="302">
        <f>SUM(AP112:AP159)</f>
        <v>0</v>
      </c>
      <c r="AQ160" s="302">
        <f>SUM(AQ112:AQ159)</f>
        <v>0</v>
      </c>
      <c r="AR160" s="310">
        <f t="shared" si="61"/>
        <v>0</v>
      </c>
      <c r="AS160" s="302">
        <f>SUM(AS112:AS159)</f>
        <v>0</v>
      </c>
      <c r="AT160" s="302">
        <f>SUM(AT112:AT159)</f>
        <v>0</v>
      </c>
      <c r="AU160" s="302">
        <f>SUM(AU112:AU159)</f>
        <v>0</v>
      </c>
      <c r="AV160" s="302">
        <f>SUM(AV112:AV159)</f>
        <v>0</v>
      </c>
      <c r="AW160" s="310">
        <f>AS160+AT160+AU160+AV160</f>
        <v>0</v>
      </c>
    </row>
    <row r="161" spans="2:49" ht="16.350000000000001" hidden="1" customHeight="1" outlineLevel="1">
      <c r="B161" s="458" t="s">
        <v>182</v>
      </c>
      <c r="C161" s="455" t="s">
        <v>1</v>
      </c>
      <c r="D161" s="92" t="s">
        <v>170</v>
      </c>
      <c r="E161" s="92"/>
      <c r="F161" s="93"/>
      <c r="G161" s="93"/>
      <c r="H161" s="94" t="s">
        <v>169</v>
      </c>
      <c r="I161" s="286"/>
      <c r="J161" s="300"/>
      <c r="K161" s="300"/>
      <c r="L161" s="351">
        <f t="shared" ref="L161:L200" si="66">I161*J161*K161</f>
        <v>0</v>
      </c>
      <c r="M161" s="286"/>
      <c r="N161" s="287"/>
      <c r="O161" s="287"/>
      <c r="P161" s="288">
        <f t="shared" ref="P161:P200" si="67">M161+N161+O161</f>
        <v>0</v>
      </c>
      <c r="Q161" s="287"/>
      <c r="R161" s="287"/>
      <c r="S161" s="287"/>
      <c r="T161" s="288">
        <f t="shared" ref="T161:T200" si="68">Q161+R161+S161</f>
        <v>0</v>
      </c>
      <c r="U161" s="287"/>
      <c r="V161" s="287"/>
      <c r="W161" s="287"/>
      <c r="X161" s="289">
        <f t="shared" ref="X161:X200" si="69">U161+V161+W161</f>
        <v>0</v>
      </c>
      <c r="Y161" s="287"/>
      <c r="Z161" s="287"/>
      <c r="AA161" s="287"/>
      <c r="AB161" s="290">
        <f t="shared" ref="AB161:AB200" si="70">Y161+Z161+AA161</f>
        <v>0</v>
      </c>
      <c r="AC161" s="286"/>
      <c r="AD161" s="287"/>
      <c r="AE161" s="287"/>
      <c r="AF161" s="288">
        <f t="shared" si="58"/>
        <v>0</v>
      </c>
      <c r="AG161" s="287"/>
      <c r="AH161" s="287"/>
      <c r="AI161" s="287"/>
      <c r="AJ161" s="288">
        <f t="shared" si="59"/>
        <v>0</v>
      </c>
      <c r="AK161" s="287"/>
      <c r="AL161" s="287"/>
      <c r="AM161" s="287"/>
      <c r="AN161" s="289">
        <f t="shared" si="60"/>
        <v>0</v>
      </c>
      <c r="AO161" s="287"/>
      <c r="AP161" s="287"/>
      <c r="AQ161" s="287"/>
      <c r="AR161" s="290">
        <f t="shared" si="61"/>
        <v>0</v>
      </c>
      <c r="AS161" s="287"/>
      <c r="AT161" s="287"/>
      <c r="AU161" s="287"/>
      <c r="AV161" s="287"/>
      <c r="AW161" s="290">
        <f t="shared" ref="AW161:AW200" si="71">AS161+AT161+AU161+AV161</f>
        <v>0</v>
      </c>
    </row>
    <row r="162" spans="2:49" ht="16.350000000000001" hidden="1" customHeight="1" outlineLevel="1">
      <c r="B162" s="459"/>
      <c r="C162" s="456"/>
      <c r="D162" s="23" t="s">
        <v>170</v>
      </c>
      <c r="E162" s="23"/>
      <c r="F162" s="47"/>
      <c r="G162" s="47"/>
      <c r="H162" s="48" t="s">
        <v>169</v>
      </c>
      <c r="I162" s="84"/>
      <c r="J162" s="70"/>
      <c r="K162" s="70"/>
      <c r="L162" s="352">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hidden="1" customHeight="1" outlineLevel="1">
      <c r="B163" s="459"/>
      <c r="C163" s="456"/>
      <c r="D163" s="23" t="s">
        <v>170</v>
      </c>
      <c r="E163" s="23"/>
      <c r="F163" s="47"/>
      <c r="G163" s="47"/>
      <c r="H163" s="48" t="s">
        <v>171</v>
      </c>
      <c r="I163" s="84"/>
      <c r="J163" s="70"/>
      <c r="K163" s="70"/>
      <c r="L163" s="352">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hidden="1" customHeight="1" outlineLevel="1">
      <c r="B164" s="459"/>
      <c r="C164" s="456"/>
      <c r="D164" s="23" t="s">
        <v>170</v>
      </c>
      <c r="E164" s="23"/>
      <c r="F164" s="47"/>
      <c r="G164" s="47"/>
      <c r="H164" s="48" t="s">
        <v>172</v>
      </c>
      <c r="I164" s="84"/>
      <c r="J164" s="70"/>
      <c r="K164" s="70"/>
      <c r="L164" s="352">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hidden="1" customHeight="1" outlineLevel="1">
      <c r="B165" s="459"/>
      <c r="C165" s="456"/>
      <c r="D165" s="23" t="s">
        <v>170</v>
      </c>
      <c r="E165" s="23"/>
      <c r="F165" s="47"/>
      <c r="G165" s="47"/>
      <c r="H165" s="48" t="s">
        <v>173</v>
      </c>
      <c r="I165" s="84"/>
      <c r="J165" s="70"/>
      <c r="K165" s="70"/>
      <c r="L165" s="352">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hidden="1" customHeight="1" outlineLevel="1">
      <c r="B166" s="459"/>
      <c r="C166" s="456"/>
      <c r="D166" s="23" t="s">
        <v>170</v>
      </c>
      <c r="E166" s="23"/>
      <c r="F166" s="47"/>
      <c r="G166" s="47"/>
      <c r="H166" s="48" t="s">
        <v>174</v>
      </c>
      <c r="I166" s="84"/>
      <c r="J166" s="70"/>
      <c r="K166" s="70"/>
      <c r="L166" s="352">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hidden="1" customHeight="1" outlineLevel="1">
      <c r="B167" s="459"/>
      <c r="C167" s="456"/>
      <c r="D167" s="23" t="s">
        <v>175</v>
      </c>
      <c r="E167" s="23"/>
      <c r="F167" s="47"/>
      <c r="G167" s="47"/>
      <c r="H167" s="48"/>
      <c r="I167" s="84"/>
      <c r="J167" s="70"/>
      <c r="K167" s="70"/>
      <c r="L167" s="352">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hidden="1" customHeight="1" outlineLevel="1">
      <c r="B168" s="459"/>
      <c r="C168" s="456"/>
      <c r="D168" s="23" t="s">
        <v>176</v>
      </c>
      <c r="E168" s="23"/>
      <c r="F168" s="47"/>
      <c r="G168" s="47"/>
      <c r="H168" s="48"/>
      <c r="I168" s="84"/>
      <c r="J168" s="70"/>
      <c r="K168" s="70"/>
      <c r="L168" s="352">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hidden="1" customHeight="1" outlineLevel="1">
      <c r="B169" s="459"/>
      <c r="C169" s="456"/>
      <c r="D169" s="23" t="s">
        <v>177</v>
      </c>
      <c r="E169" s="23"/>
      <c r="F169" s="47"/>
      <c r="G169" s="47"/>
      <c r="H169" s="48"/>
      <c r="I169" s="84"/>
      <c r="J169" s="70"/>
      <c r="K169" s="70"/>
      <c r="L169" s="352">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hidden="1" customHeight="1" outlineLevel="1">
      <c r="B170" s="459"/>
      <c r="C170" s="456"/>
      <c r="D170" s="23" t="s">
        <v>178</v>
      </c>
      <c r="E170" s="23"/>
      <c r="F170" s="47"/>
      <c r="G170" s="47"/>
      <c r="H170" s="48"/>
      <c r="I170" s="84"/>
      <c r="J170" s="70"/>
      <c r="K170" s="70"/>
      <c r="L170" s="352">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hidden="1" customHeight="1" outlineLevel="1">
      <c r="B171" s="459"/>
      <c r="C171" s="456"/>
      <c r="D171" s="23" t="s">
        <v>179</v>
      </c>
      <c r="E171" s="23"/>
      <c r="F171" s="47"/>
      <c r="G171" s="47"/>
      <c r="H171" s="48"/>
      <c r="I171" s="84"/>
      <c r="J171" s="70"/>
      <c r="K171" s="70"/>
      <c r="L171" s="352">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hidden="1" customHeight="1" outlineLevel="1">
      <c r="B172" s="459"/>
      <c r="C172" s="456"/>
      <c r="D172" s="23" t="s">
        <v>63</v>
      </c>
      <c r="E172" s="23"/>
      <c r="F172" s="47"/>
      <c r="G172" s="47"/>
      <c r="H172" s="48"/>
      <c r="I172" s="84"/>
      <c r="J172" s="70"/>
      <c r="K172" s="70"/>
      <c r="L172" s="352">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hidden="1" customHeight="1" outlineLevel="1">
      <c r="B173" s="459"/>
      <c r="C173" s="456"/>
      <c r="D173" s="23" t="s">
        <v>66</v>
      </c>
      <c r="E173" s="23"/>
      <c r="F173" s="47"/>
      <c r="G173" s="47"/>
      <c r="H173" s="48"/>
      <c r="I173" s="84"/>
      <c r="J173" s="70"/>
      <c r="K173" s="70"/>
      <c r="L173" s="352">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hidden="1" customHeight="1" outlineLevel="1">
      <c r="B174" s="459"/>
      <c r="C174" s="456"/>
      <c r="D174" s="23" t="s">
        <v>66</v>
      </c>
      <c r="E174" s="23"/>
      <c r="F174" s="47"/>
      <c r="G174" s="47"/>
      <c r="H174" s="48"/>
      <c r="I174" s="84"/>
      <c r="J174" s="70"/>
      <c r="K174" s="70"/>
      <c r="L174" s="352">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hidden="1" customHeight="1" outlineLevel="1">
      <c r="B175" s="459"/>
      <c r="C175" s="456"/>
      <c r="D175" s="23"/>
      <c r="E175" s="23"/>
      <c r="F175" s="47"/>
      <c r="G175" s="47"/>
      <c r="H175" s="48"/>
      <c r="I175" s="84"/>
      <c r="J175" s="70"/>
      <c r="K175" s="70"/>
      <c r="L175" s="352">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hidden="1" customHeight="1" outlineLevel="1">
      <c r="B176" s="459"/>
      <c r="C176" s="456"/>
      <c r="D176" s="23"/>
      <c r="E176" s="23"/>
      <c r="F176" s="47"/>
      <c r="G176" s="47"/>
      <c r="H176" s="48"/>
      <c r="I176" s="84"/>
      <c r="J176" s="70"/>
      <c r="K176" s="70"/>
      <c r="L176" s="352">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hidden="1" customHeight="1" outlineLevel="1">
      <c r="B177" s="459"/>
      <c r="C177" s="456"/>
      <c r="D177" s="23"/>
      <c r="E177" s="23"/>
      <c r="F177" s="47"/>
      <c r="G177" s="47"/>
      <c r="H177" s="48"/>
      <c r="I177" s="84"/>
      <c r="J177" s="70"/>
      <c r="K177" s="70"/>
      <c r="L177" s="352">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hidden="1" customHeight="1" outlineLevel="1">
      <c r="B178" s="459"/>
      <c r="C178" s="456"/>
      <c r="D178" s="23"/>
      <c r="E178" s="23"/>
      <c r="F178" s="47"/>
      <c r="G178" s="47"/>
      <c r="H178" s="48"/>
      <c r="I178" s="84"/>
      <c r="J178" s="70"/>
      <c r="K178" s="70"/>
      <c r="L178" s="352">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hidden="1" customHeight="1" outlineLevel="1">
      <c r="B179" s="459"/>
      <c r="C179" s="456"/>
      <c r="D179" s="23"/>
      <c r="E179" s="23"/>
      <c r="F179" s="47"/>
      <c r="G179" s="47"/>
      <c r="H179" s="48"/>
      <c r="I179" s="84"/>
      <c r="J179" s="70"/>
      <c r="K179" s="70"/>
      <c r="L179" s="352">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hidden="1" customHeight="1" outlineLevel="1">
      <c r="B180" s="459"/>
      <c r="C180" s="456"/>
      <c r="D180" s="23"/>
      <c r="E180" s="23"/>
      <c r="F180" s="47"/>
      <c r="G180" s="47"/>
      <c r="H180" s="48"/>
      <c r="I180" s="84"/>
      <c r="J180" s="70"/>
      <c r="K180" s="70"/>
      <c r="L180" s="352">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hidden="1" customHeight="1" outlineLevel="1">
      <c r="B181" s="459"/>
      <c r="C181" s="456"/>
      <c r="D181" s="23"/>
      <c r="E181" s="23"/>
      <c r="F181" s="47"/>
      <c r="G181" s="47"/>
      <c r="H181" s="48"/>
      <c r="I181" s="84"/>
      <c r="J181" s="70"/>
      <c r="K181" s="70"/>
      <c r="L181" s="352">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hidden="1" customHeight="1" outlineLevel="1">
      <c r="B182" s="459"/>
      <c r="C182" s="456"/>
      <c r="D182" s="23"/>
      <c r="E182" s="23"/>
      <c r="F182" s="47"/>
      <c r="G182" s="47"/>
      <c r="H182" s="48"/>
      <c r="I182" s="84"/>
      <c r="J182" s="70"/>
      <c r="K182" s="70"/>
      <c r="L182" s="352">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hidden="1" customHeight="1" outlineLevel="1">
      <c r="B183" s="459"/>
      <c r="C183" s="456"/>
      <c r="D183" s="23"/>
      <c r="E183" s="23"/>
      <c r="F183" s="47"/>
      <c r="G183" s="47"/>
      <c r="H183" s="48"/>
      <c r="I183" s="84"/>
      <c r="J183" s="70"/>
      <c r="K183" s="70"/>
      <c r="L183" s="352">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hidden="1" customHeight="1" outlineLevel="1">
      <c r="B184" s="459"/>
      <c r="C184" s="456"/>
      <c r="D184" s="23"/>
      <c r="E184" s="23"/>
      <c r="F184" s="47"/>
      <c r="G184" s="47"/>
      <c r="H184" s="48"/>
      <c r="I184" s="84"/>
      <c r="J184" s="70"/>
      <c r="K184" s="70"/>
      <c r="L184" s="352">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hidden="1" customHeight="1" outlineLevel="1">
      <c r="B185" s="459"/>
      <c r="C185" s="456"/>
      <c r="D185" s="23"/>
      <c r="E185" s="23"/>
      <c r="F185" s="47"/>
      <c r="G185" s="47"/>
      <c r="H185" s="48"/>
      <c r="I185" s="84"/>
      <c r="J185" s="70"/>
      <c r="K185" s="70"/>
      <c r="L185" s="352">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hidden="1" customHeight="1" outlineLevel="1">
      <c r="B186" s="459"/>
      <c r="C186" s="456"/>
      <c r="D186" s="23"/>
      <c r="E186" s="23"/>
      <c r="F186" s="47"/>
      <c r="G186" s="47"/>
      <c r="H186" s="48"/>
      <c r="I186" s="84"/>
      <c r="J186" s="70"/>
      <c r="K186" s="70"/>
      <c r="L186" s="352">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hidden="1" customHeight="1" outlineLevel="1">
      <c r="B187" s="459"/>
      <c r="C187" s="456"/>
      <c r="D187" s="23"/>
      <c r="E187" s="23"/>
      <c r="F187" s="47"/>
      <c r="G187" s="47"/>
      <c r="H187" s="48"/>
      <c r="I187" s="84"/>
      <c r="J187" s="70"/>
      <c r="K187" s="70"/>
      <c r="L187" s="352">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hidden="1" customHeight="1" outlineLevel="1">
      <c r="B188" s="459"/>
      <c r="C188" s="456"/>
      <c r="D188" s="23"/>
      <c r="E188" s="23"/>
      <c r="F188" s="47"/>
      <c r="G188" s="47"/>
      <c r="H188" s="48"/>
      <c r="I188" s="84"/>
      <c r="J188" s="70"/>
      <c r="K188" s="70"/>
      <c r="L188" s="352">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hidden="1" customHeight="1" outlineLevel="1">
      <c r="B189" s="459"/>
      <c r="C189" s="456"/>
      <c r="D189" s="23"/>
      <c r="E189" s="23"/>
      <c r="F189" s="47"/>
      <c r="G189" s="47"/>
      <c r="H189" s="48"/>
      <c r="I189" s="84"/>
      <c r="J189" s="70"/>
      <c r="K189" s="70"/>
      <c r="L189" s="352">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hidden="1" customHeight="1" outlineLevel="1">
      <c r="B190" s="459"/>
      <c r="C190" s="456"/>
      <c r="D190" s="23"/>
      <c r="E190" s="23"/>
      <c r="F190" s="47"/>
      <c r="G190" s="47"/>
      <c r="H190" s="48"/>
      <c r="I190" s="84"/>
      <c r="J190" s="70"/>
      <c r="K190" s="70"/>
      <c r="L190" s="352">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hidden="1" customHeight="1" outlineLevel="1">
      <c r="B191" s="459"/>
      <c r="C191" s="456"/>
      <c r="D191" s="23"/>
      <c r="E191" s="23"/>
      <c r="F191" s="47"/>
      <c r="G191" s="47"/>
      <c r="H191" s="48"/>
      <c r="I191" s="84"/>
      <c r="J191" s="70"/>
      <c r="K191" s="70"/>
      <c r="L191" s="352">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hidden="1" customHeight="1" outlineLevel="1">
      <c r="B192" s="459"/>
      <c r="C192" s="456"/>
      <c r="D192" s="23"/>
      <c r="E192" s="23"/>
      <c r="F192" s="47"/>
      <c r="G192" s="47"/>
      <c r="H192" s="48"/>
      <c r="I192" s="84"/>
      <c r="J192" s="70"/>
      <c r="K192" s="70"/>
      <c r="L192" s="352">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hidden="1" customHeight="1" outlineLevel="1">
      <c r="B193" s="459"/>
      <c r="C193" s="456"/>
      <c r="D193" s="23"/>
      <c r="E193" s="24"/>
      <c r="F193" s="49"/>
      <c r="G193" s="49"/>
      <c r="H193" s="48"/>
      <c r="I193" s="84"/>
      <c r="J193" s="70"/>
      <c r="K193" s="70"/>
      <c r="L193" s="352">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hidden="1" customHeight="1" outlineLevel="1">
      <c r="B194" s="460"/>
      <c r="C194" s="456"/>
      <c r="D194" s="23"/>
      <c r="E194" s="23"/>
      <c r="F194" s="47"/>
      <c r="G194" s="47"/>
      <c r="H194" s="48"/>
      <c r="I194" s="84"/>
      <c r="J194" s="70"/>
      <c r="K194" s="70"/>
      <c r="L194" s="352">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hidden="1" customHeight="1" outlineLevel="1">
      <c r="B195" s="460"/>
      <c r="C195" s="456"/>
      <c r="D195" s="23"/>
      <c r="E195" s="23"/>
      <c r="F195" s="47"/>
      <c r="G195" s="47"/>
      <c r="H195" s="48"/>
      <c r="I195" s="84"/>
      <c r="J195" s="70"/>
      <c r="K195" s="70"/>
      <c r="L195" s="352">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hidden="1" customHeight="1" outlineLevel="1">
      <c r="B196" s="460"/>
      <c r="C196" s="456"/>
      <c r="D196" s="23"/>
      <c r="E196" s="23"/>
      <c r="F196" s="47"/>
      <c r="G196" s="47"/>
      <c r="H196" s="48"/>
      <c r="I196" s="84"/>
      <c r="J196" s="70"/>
      <c r="K196" s="70"/>
      <c r="L196" s="352">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hidden="1" customHeight="1" outlineLevel="1">
      <c r="B197" s="460"/>
      <c r="C197" s="456"/>
      <c r="D197" s="23"/>
      <c r="E197" s="24"/>
      <c r="F197" s="49"/>
      <c r="G197" s="49"/>
      <c r="H197" s="48"/>
      <c r="I197" s="84"/>
      <c r="J197" s="70"/>
      <c r="K197" s="70"/>
      <c r="L197" s="352">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hidden="1" customHeight="1" outlineLevel="1">
      <c r="B198" s="460"/>
      <c r="C198" s="456"/>
      <c r="D198" s="23"/>
      <c r="E198" s="23"/>
      <c r="F198" s="47"/>
      <c r="G198" s="47"/>
      <c r="H198" s="48"/>
      <c r="I198" s="84"/>
      <c r="J198" s="70"/>
      <c r="K198" s="70"/>
      <c r="L198" s="352">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hidden="1" customHeight="1" outlineLevel="1">
      <c r="B199" s="460"/>
      <c r="C199" s="456"/>
      <c r="D199" s="23"/>
      <c r="E199" s="25"/>
      <c r="F199" s="50"/>
      <c r="G199" s="50"/>
      <c r="H199" s="51"/>
      <c r="I199" s="84"/>
      <c r="J199" s="70"/>
      <c r="K199" s="70"/>
      <c r="L199" s="352">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hidden="1" customHeight="1" outlineLevel="1">
      <c r="B200" s="460"/>
      <c r="C200" s="456"/>
      <c r="D200" s="23"/>
      <c r="E200" s="24"/>
      <c r="F200" s="49"/>
      <c r="G200" s="49"/>
      <c r="H200" s="48"/>
      <c r="I200" s="84"/>
      <c r="J200" s="70"/>
      <c r="K200" s="70"/>
      <c r="L200" s="352">
        <f t="shared" si="66"/>
        <v>0</v>
      </c>
      <c r="M200" s="84"/>
      <c r="N200" s="53"/>
      <c r="O200" s="53"/>
      <c r="P200" s="4">
        <f t="shared" si="67"/>
        <v>0</v>
      </c>
      <c r="Q200" s="53"/>
      <c r="R200" s="53"/>
      <c r="S200" s="53"/>
      <c r="T200" s="4">
        <f t="shared" si="68"/>
        <v>0</v>
      </c>
      <c r="U200" s="53"/>
      <c r="V200" s="53"/>
      <c r="W200" s="53"/>
      <c r="X200" s="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collapsed="1" thickBot="1">
      <c r="B201" s="461"/>
      <c r="C201" s="457"/>
      <c r="D201" s="301" t="s">
        <v>180</v>
      </c>
      <c r="E201" s="97"/>
      <c r="F201" s="97"/>
      <c r="G201" s="97"/>
      <c r="H201" s="291"/>
      <c r="I201" s="304"/>
      <c r="J201" s="305"/>
      <c r="K201" s="306"/>
      <c r="L201" s="354">
        <f>SUM(L161:L200)</f>
        <v>0</v>
      </c>
      <c r="M201" s="302">
        <f>SUM(M161:M200)</f>
        <v>0</v>
      </c>
      <c r="N201" s="302">
        <f>SUM(N161:N200)</f>
        <v>0</v>
      </c>
      <c r="O201" s="302">
        <f>SUM(O161:O200)</f>
        <v>0</v>
      </c>
      <c r="P201" s="308">
        <f>M201+N201+O201</f>
        <v>0</v>
      </c>
      <c r="Q201" s="302">
        <f>SUM(Q161:Q200)</f>
        <v>0</v>
      </c>
      <c r="R201" s="302">
        <f>SUM(R161:R200)</f>
        <v>0</v>
      </c>
      <c r="S201" s="302">
        <f>SUM(S161:S200)</f>
        <v>0</v>
      </c>
      <c r="T201" s="308">
        <f t="shared" ref="T201" si="72">Q201+R201+S201</f>
        <v>0</v>
      </c>
      <c r="U201" s="302">
        <f>SUM(U161:U200)</f>
        <v>0</v>
      </c>
      <c r="V201" s="302">
        <f>SUM(V161:V200)</f>
        <v>0</v>
      </c>
      <c r="W201" s="302">
        <f>SUM(W161:W200)</f>
        <v>0</v>
      </c>
      <c r="X201" s="309">
        <f t="shared" ref="X201" si="73">U201+V201+W201</f>
        <v>0</v>
      </c>
      <c r="Y201" s="302">
        <f>SUM(Y161:Y200)</f>
        <v>0</v>
      </c>
      <c r="Z201" s="302">
        <f>SUM(Z161:Z200)</f>
        <v>0</v>
      </c>
      <c r="AA201" s="302">
        <f>SUM(AA161:AA200)</f>
        <v>0</v>
      </c>
      <c r="AB201" s="310">
        <f t="shared" ref="AB201" si="74">Y201+Z201+AA201</f>
        <v>0</v>
      </c>
      <c r="AC201" s="302">
        <f>SUM(AC161:AC200)</f>
        <v>0</v>
      </c>
      <c r="AD201" s="302">
        <f>SUM(AD161:AD200)</f>
        <v>0</v>
      </c>
      <c r="AE201" s="302">
        <f>SUM(AE161:AE200)</f>
        <v>0</v>
      </c>
      <c r="AF201" s="308">
        <f>AC201+AD201+AE201</f>
        <v>0</v>
      </c>
      <c r="AG201" s="302">
        <f>SUM(AG161:AG200)</f>
        <v>0</v>
      </c>
      <c r="AH201" s="302">
        <f>SUM(AH161:AH200)</f>
        <v>0</v>
      </c>
      <c r="AI201" s="302">
        <f>SUM(AI161:AI200)</f>
        <v>0</v>
      </c>
      <c r="AJ201" s="308">
        <f t="shared" si="59"/>
        <v>0</v>
      </c>
      <c r="AK201" s="302">
        <f>SUM(AK161:AK200)</f>
        <v>0</v>
      </c>
      <c r="AL201" s="302">
        <f>SUM(AL161:AL200)</f>
        <v>0</v>
      </c>
      <c r="AM201" s="302">
        <f>SUM(AM161:AM200)</f>
        <v>0</v>
      </c>
      <c r="AN201" s="309">
        <f t="shared" si="60"/>
        <v>0</v>
      </c>
      <c r="AO201" s="302">
        <f>SUM(AO161:AO200)</f>
        <v>0</v>
      </c>
      <c r="AP201" s="302">
        <f>SUM(AP161:AP200)</f>
        <v>0</v>
      </c>
      <c r="AQ201" s="302">
        <f>SUM(AQ161:AQ200)</f>
        <v>0</v>
      </c>
      <c r="AR201" s="310">
        <f t="shared" si="61"/>
        <v>0</v>
      </c>
      <c r="AS201" s="302">
        <f>SUM(AS161:AS200)</f>
        <v>0</v>
      </c>
      <c r="AT201" s="302">
        <f>SUM(AT161:AT200)</f>
        <v>0</v>
      </c>
      <c r="AU201" s="302">
        <f>SUM(AU161:AU200)</f>
        <v>0</v>
      </c>
      <c r="AV201" s="302">
        <f>SUM(AV161:AV200)</f>
        <v>0</v>
      </c>
      <c r="AW201" s="310">
        <f>AS201+AT201+AU201+AV201</f>
        <v>0</v>
      </c>
    </row>
    <row r="202" spans="2:49" ht="16.350000000000001" hidden="1" customHeight="1" outlineLevel="1">
      <c r="B202" s="452" t="s">
        <v>183</v>
      </c>
      <c r="C202" s="491" t="s">
        <v>1</v>
      </c>
      <c r="D202" s="92" t="s">
        <v>170</v>
      </c>
      <c r="E202" s="295"/>
      <c r="F202" s="93"/>
      <c r="G202" s="93"/>
      <c r="H202" s="296" t="s">
        <v>169</v>
      </c>
      <c r="I202" s="286"/>
      <c r="J202" s="300"/>
      <c r="K202" s="300"/>
      <c r="L202" s="355">
        <f t="shared" ref="L202:L250" si="75">I202*J202*K202</f>
        <v>0</v>
      </c>
      <c r="M202" s="286"/>
      <c r="N202" s="287"/>
      <c r="O202" s="287"/>
      <c r="P202" s="288">
        <f t="shared" ref="P202:P250" si="76">M202+N202+O202</f>
        <v>0</v>
      </c>
      <c r="Q202" s="287"/>
      <c r="R202" s="287"/>
      <c r="S202" s="287"/>
      <c r="T202" s="288">
        <f t="shared" ref="T202:T250" si="77">Q202+R202+S202</f>
        <v>0</v>
      </c>
      <c r="U202" s="287"/>
      <c r="V202" s="287"/>
      <c r="W202" s="287"/>
      <c r="X202" s="289">
        <f t="shared" ref="X202:X250" si="78">U202+V202+W202</f>
        <v>0</v>
      </c>
      <c r="Y202" s="287"/>
      <c r="Z202" s="287"/>
      <c r="AA202" s="287"/>
      <c r="AB202" s="290">
        <f t="shared" ref="AB202:AB250" si="79">Y202+Z202+AA202</f>
        <v>0</v>
      </c>
      <c r="AC202" s="286"/>
      <c r="AD202" s="287"/>
      <c r="AE202" s="287"/>
      <c r="AF202" s="288">
        <f t="shared" ref="AF202:AF251" si="80">AC202+AD202+AE202</f>
        <v>0</v>
      </c>
      <c r="AG202" s="287"/>
      <c r="AH202" s="287"/>
      <c r="AI202" s="287"/>
      <c r="AJ202" s="288">
        <f t="shared" si="59"/>
        <v>0</v>
      </c>
      <c r="AK202" s="287"/>
      <c r="AL202" s="287"/>
      <c r="AM202" s="287"/>
      <c r="AN202" s="289">
        <f t="shared" si="60"/>
        <v>0</v>
      </c>
      <c r="AO202" s="287"/>
      <c r="AP202" s="287"/>
      <c r="AQ202" s="287"/>
      <c r="AR202" s="290">
        <f t="shared" si="61"/>
        <v>0</v>
      </c>
      <c r="AS202" s="287"/>
      <c r="AT202" s="287"/>
      <c r="AU202" s="287"/>
      <c r="AV202" s="287"/>
      <c r="AW202" s="290">
        <f t="shared" ref="AW202:AW250" si="81">AS202+AT202+AU202+AV202</f>
        <v>0</v>
      </c>
    </row>
    <row r="203" spans="2:49" ht="16.350000000000001" hidden="1" customHeight="1" outlineLevel="1">
      <c r="B203" s="453"/>
      <c r="C203" s="492"/>
      <c r="D203" s="23" t="s">
        <v>170</v>
      </c>
      <c r="E203" s="43"/>
      <c r="F203" s="47"/>
      <c r="G203" s="47"/>
      <c r="H203" s="95" t="s">
        <v>169</v>
      </c>
      <c r="I203" s="84"/>
      <c r="J203" s="70"/>
      <c r="K203" s="70"/>
      <c r="L203" s="356">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hidden="1" customHeight="1" outlineLevel="1">
      <c r="B204" s="453"/>
      <c r="C204" s="492"/>
      <c r="D204" s="23" t="s">
        <v>170</v>
      </c>
      <c r="E204" s="43"/>
      <c r="F204" s="47"/>
      <c r="G204" s="47"/>
      <c r="H204" s="95" t="s">
        <v>171</v>
      </c>
      <c r="I204" s="84"/>
      <c r="J204" s="70"/>
      <c r="K204" s="70"/>
      <c r="L204" s="356">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hidden="1" customHeight="1" outlineLevel="1">
      <c r="B205" s="453"/>
      <c r="C205" s="492"/>
      <c r="D205" s="23" t="s">
        <v>170</v>
      </c>
      <c r="E205" s="43"/>
      <c r="F205" s="47"/>
      <c r="G205" s="47"/>
      <c r="H205" s="95" t="s">
        <v>172</v>
      </c>
      <c r="I205" s="84"/>
      <c r="J205" s="70"/>
      <c r="K205" s="70"/>
      <c r="L205" s="356">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hidden="1" customHeight="1" outlineLevel="1">
      <c r="B206" s="453"/>
      <c r="C206" s="492"/>
      <c r="D206" s="23" t="s">
        <v>170</v>
      </c>
      <c r="E206" s="44"/>
      <c r="F206" s="49"/>
      <c r="G206" s="49"/>
      <c r="H206" s="95" t="s">
        <v>173</v>
      </c>
      <c r="I206" s="84"/>
      <c r="J206" s="70"/>
      <c r="K206" s="70"/>
      <c r="L206" s="356">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hidden="1" customHeight="1" outlineLevel="1">
      <c r="B207" s="453"/>
      <c r="C207" s="492"/>
      <c r="D207" s="23" t="s">
        <v>170</v>
      </c>
      <c r="E207" s="43"/>
      <c r="F207" s="47"/>
      <c r="G207" s="47"/>
      <c r="H207" s="95" t="s">
        <v>174</v>
      </c>
      <c r="I207" s="84"/>
      <c r="J207" s="70"/>
      <c r="K207" s="70"/>
      <c r="L207" s="356">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hidden="1" customHeight="1" outlineLevel="1">
      <c r="B208" s="453"/>
      <c r="C208" s="492"/>
      <c r="D208" s="23" t="s">
        <v>175</v>
      </c>
      <c r="E208" s="45"/>
      <c r="F208" s="50"/>
      <c r="G208" s="50"/>
      <c r="H208" s="96"/>
      <c r="I208" s="84"/>
      <c r="J208" s="70"/>
      <c r="K208" s="70"/>
      <c r="L208" s="356">
        <f t="shared" si="75"/>
        <v>0</v>
      </c>
      <c r="M208" s="84"/>
      <c r="N208" s="53"/>
      <c r="O208" s="53"/>
      <c r="P208" s="4">
        <f t="shared" si="76"/>
        <v>0</v>
      </c>
      <c r="Q208" s="53"/>
      <c r="R208" s="53"/>
      <c r="S208" s="53"/>
      <c r="T208" s="4">
        <f t="shared" si="77"/>
        <v>0</v>
      </c>
      <c r="U208" s="53"/>
      <c r="V208" s="53"/>
      <c r="W208" s="53"/>
      <c r="X208" s="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hidden="1" customHeight="1" outlineLevel="1">
      <c r="B209" s="453"/>
      <c r="C209" s="492"/>
      <c r="D209" s="23" t="s">
        <v>176</v>
      </c>
      <c r="E209" s="23"/>
      <c r="F209" s="47"/>
      <c r="G209" s="47"/>
      <c r="H209" s="48"/>
      <c r="I209" s="84"/>
      <c r="J209" s="70"/>
      <c r="K209" s="70"/>
      <c r="L209" s="356">
        <f t="shared" ref="L209:L222" si="82">I209*J209*K209</f>
        <v>0</v>
      </c>
      <c r="M209" s="84"/>
      <c r="N209" s="53"/>
      <c r="O209" s="53"/>
      <c r="P209" s="4">
        <f t="shared" ref="P209:P222" si="83">M209+N209+O209</f>
        <v>0</v>
      </c>
      <c r="Q209" s="53"/>
      <c r="R209" s="53"/>
      <c r="S209" s="53"/>
      <c r="T209" s="4">
        <f t="shared" ref="T209:T222" si="84">Q209+R209+S209</f>
        <v>0</v>
      </c>
      <c r="U209" s="53"/>
      <c r="V209" s="53"/>
      <c r="W209" s="53"/>
      <c r="X209" s="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hidden="1" customHeight="1" outlineLevel="1">
      <c r="B210" s="453"/>
      <c r="C210" s="492"/>
      <c r="D210" s="23" t="s">
        <v>177</v>
      </c>
      <c r="E210" s="23"/>
      <c r="F210" s="47"/>
      <c r="G210" s="47"/>
      <c r="H210" s="48"/>
      <c r="I210" s="84"/>
      <c r="J210" s="70"/>
      <c r="K210" s="70"/>
      <c r="L210" s="356">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hidden="1" customHeight="1" outlineLevel="1">
      <c r="B211" s="453"/>
      <c r="C211" s="492"/>
      <c r="D211" s="23" t="s">
        <v>178</v>
      </c>
      <c r="E211" s="23"/>
      <c r="F211" s="47"/>
      <c r="G211" s="47"/>
      <c r="H211" s="48"/>
      <c r="I211" s="84"/>
      <c r="J211" s="70"/>
      <c r="K211" s="70"/>
      <c r="L211" s="356">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hidden="1" customHeight="1" outlineLevel="1">
      <c r="B212" s="453"/>
      <c r="C212" s="492"/>
      <c r="D212" s="23" t="s">
        <v>179</v>
      </c>
      <c r="E212" s="23"/>
      <c r="F212" s="47"/>
      <c r="G212" s="47"/>
      <c r="H212" s="48"/>
      <c r="I212" s="84"/>
      <c r="J212" s="70"/>
      <c r="K212" s="70"/>
      <c r="L212" s="356">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hidden="1" customHeight="1" outlineLevel="1">
      <c r="B213" s="453"/>
      <c r="C213" s="492"/>
      <c r="D213" s="23" t="s">
        <v>63</v>
      </c>
      <c r="E213" s="23"/>
      <c r="F213" s="47"/>
      <c r="G213" s="47"/>
      <c r="H213" s="48"/>
      <c r="I213" s="84"/>
      <c r="J213" s="70"/>
      <c r="K213" s="70"/>
      <c r="L213" s="356">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ref="AJ213:AJ276" si="87">AG213+AH213+AI213</f>
        <v>0</v>
      </c>
      <c r="AK213" s="53"/>
      <c r="AL213" s="53"/>
      <c r="AM213" s="53"/>
      <c r="AN213" s="7">
        <f t="shared" ref="AN213:AN276" si="88">AK213+AL213+AM213</f>
        <v>0</v>
      </c>
      <c r="AO213" s="53"/>
      <c r="AP213" s="53"/>
      <c r="AQ213" s="53"/>
      <c r="AR213" s="85">
        <f t="shared" ref="AR213:AR276" si="89">AO213+AP213+AQ213</f>
        <v>0</v>
      </c>
      <c r="AS213" s="53"/>
      <c r="AT213" s="53"/>
      <c r="AU213" s="53"/>
      <c r="AV213" s="53"/>
      <c r="AW213" s="85">
        <f t="shared" si="81"/>
        <v>0</v>
      </c>
    </row>
    <row r="214" spans="2:49" ht="16.350000000000001" hidden="1" customHeight="1" outlineLevel="1">
      <c r="B214" s="453"/>
      <c r="C214" s="492"/>
      <c r="D214" s="23" t="s">
        <v>66</v>
      </c>
      <c r="E214" s="23"/>
      <c r="F214" s="47"/>
      <c r="G214" s="47"/>
      <c r="H214" s="48"/>
      <c r="I214" s="84"/>
      <c r="J214" s="70"/>
      <c r="K214" s="70"/>
      <c r="L214" s="356">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hidden="1" customHeight="1" outlineLevel="1">
      <c r="B215" s="453"/>
      <c r="C215" s="492"/>
      <c r="D215" s="23" t="s">
        <v>66</v>
      </c>
      <c r="E215" s="23"/>
      <c r="F215" s="47"/>
      <c r="G215" s="47"/>
      <c r="H215" s="48"/>
      <c r="I215" s="84"/>
      <c r="J215" s="70"/>
      <c r="K215" s="70"/>
      <c r="L215" s="356">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hidden="1" customHeight="1" outlineLevel="1">
      <c r="B216" s="453"/>
      <c r="C216" s="492"/>
      <c r="D216" s="23"/>
      <c r="E216" s="23"/>
      <c r="F216" s="47"/>
      <c r="G216" s="47"/>
      <c r="H216" s="48"/>
      <c r="I216" s="84"/>
      <c r="J216" s="70"/>
      <c r="K216" s="70"/>
      <c r="L216" s="356">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hidden="1" customHeight="1" outlineLevel="1">
      <c r="B217" s="453"/>
      <c r="C217" s="492"/>
      <c r="D217" s="23"/>
      <c r="E217" s="23"/>
      <c r="F217" s="47"/>
      <c r="G217" s="47"/>
      <c r="H217" s="48"/>
      <c r="I217" s="84"/>
      <c r="J217" s="70"/>
      <c r="K217" s="70"/>
      <c r="L217" s="356">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hidden="1" customHeight="1" outlineLevel="1">
      <c r="B218" s="453"/>
      <c r="C218" s="492"/>
      <c r="D218" s="23"/>
      <c r="E218" s="23"/>
      <c r="F218" s="47"/>
      <c r="G218" s="47"/>
      <c r="H218" s="48"/>
      <c r="I218" s="84"/>
      <c r="J218" s="70"/>
      <c r="K218" s="70"/>
      <c r="L218" s="356">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hidden="1" customHeight="1" outlineLevel="1">
      <c r="B219" s="453"/>
      <c r="C219" s="492"/>
      <c r="D219" s="23"/>
      <c r="E219" s="23"/>
      <c r="F219" s="47"/>
      <c r="G219" s="47"/>
      <c r="H219" s="48"/>
      <c r="I219" s="84"/>
      <c r="J219" s="70"/>
      <c r="K219" s="70"/>
      <c r="L219" s="356">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hidden="1" customHeight="1" outlineLevel="1">
      <c r="B220" s="453"/>
      <c r="C220" s="492"/>
      <c r="D220" s="23"/>
      <c r="E220" s="23"/>
      <c r="F220" s="47"/>
      <c r="G220" s="47"/>
      <c r="H220" s="48"/>
      <c r="I220" s="84"/>
      <c r="J220" s="70"/>
      <c r="K220" s="70"/>
      <c r="L220" s="356">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hidden="1" customHeight="1" outlineLevel="1">
      <c r="B221" s="453"/>
      <c r="C221" s="492"/>
      <c r="D221" s="23"/>
      <c r="E221" s="23"/>
      <c r="F221" s="47"/>
      <c r="G221" s="47"/>
      <c r="H221" s="48"/>
      <c r="I221" s="84"/>
      <c r="J221" s="70"/>
      <c r="K221" s="70"/>
      <c r="L221" s="356">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hidden="1" customHeight="1" outlineLevel="1">
      <c r="B222" s="453"/>
      <c r="C222" s="492"/>
      <c r="D222" s="23"/>
      <c r="E222" s="23"/>
      <c r="F222" s="47"/>
      <c r="G222" s="47"/>
      <c r="H222" s="48"/>
      <c r="I222" s="84"/>
      <c r="J222" s="70"/>
      <c r="K222" s="70"/>
      <c r="L222" s="356">
        <f t="shared" si="82"/>
        <v>0</v>
      </c>
      <c r="M222" s="84"/>
      <c r="N222" s="53"/>
      <c r="O222" s="53"/>
      <c r="P222" s="4">
        <f t="shared" si="83"/>
        <v>0</v>
      </c>
      <c r="Q222" s="53"/>
      <c r="R222" s="53"/>
      <c r="S222" s="53"/>
      <c r="T222" s="4">
        <f t="shared" si="84"/>
        <v>0</v>
      </c>
      <c r="U222" s="53"/>
      <c r="V222" s="53"/>
      <c r="W222" s="53"/>
      <c r="X222" s="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hidden="1" customHeight="1" outlineLevel="1">
      <c r="B223" s="453"/>
      <c r="C223" s="492"/>
      <c r="D223" s="23"/>
      <c r="E223" s="23"/>
      <c r="F223" s="47"/>
      <c r="G223" s="47"/>
      <c r="H223" s="48"/>
      <c r="I223" s="84"/>
      <c r="J223" s="70"/>
      <c r="K223" s="70"/>
      <c r="L223" s="356">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hidden="1" customHeight="1" outlineLevel="1">
      <c r="B224" s="453"/>
      <c r="C224" s="492"/>
      <c r="D224" s="23"/>
      <c r="E224" s="23"/>
      <c r="F224" s="47"/>
      <c r="G224" s="47"/>
      <c r="H224" s="48"/>
      <c r="I224" s="84"/>
      <c r="J224" s="70"/>
      <c r="K224" s="70"/>
      <c r="L224" s="356">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hidden="1" customHeight="1" outlineLevel="1">
      <c r="B225" s="453"/>
      <c r="C225" s="492"/>
      <c r="D225" s="23"/>
      <c r="E225" s="23"/>
      <c r="F225" s="47"/>
      <c r="G225" s="47"/>
      <c r="H225" s="48"/>
      <c r="I225" s="84"/>
      <c r="J225" s="70"/>
      <c r="K225" s="70"/>
      <c r="L225" s="356">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hidden="1" customHeight="1" outlineLevel="1">
      <c r="B226" s="453"/>
      <c r="C226" s="492"/>
      <c r="D226" s="23"/>
      <c r="E226" s="23"/>
      <c r="F226" s="47"/>
      <c r="G226" s="47"/>
      <c r="H226" s="48"/>
      <c r="I226" s="84"/>
      <c r="J226" s="70"/>
      <c r="K226" s="70"/>
      <c r="L226" s="356">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hidden="1" customHeight="1" outlineLevel="1">
      <c r="B227" s="453"/>
      <c r="C227" s="492"/>
      <c r="D227" s="23"/>
      <c r="E227" s="23"/>
      <c r="F227" s="47"/>
      <c r="G227" s="47"/>
      <c r="H227" s="48"/>
      <c r="I227" s="84"/>
      <c r="J227" s="70"/>
      <c r="K227" s="70"/>
      <c r="L227" s="356">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hidden="1" customHeight="1" outlineLevel="1">
      <c r="B228" s="453"/>
      <c r="C228" s="492"/>
      <c r="D228" s="23"/>
      <c r="E228" s="23"/>
      <c r="F228" s="47"/>
      <c r="G228" s="47"/>
      <c r="H228" s="48"/>
      <c r="I228" s="84"/>
      <c r="J228" s="70"/>
      <c r="K228" s="70"/>
      <c r="L228" s="356">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hidden="1" customHeight="1" outlineLevel="1">
      <c r="B229" s="453"/>
      <c r="C229" s="492"/>
      <c r="D229" s="23"/>
      <c r="E229" s="23"/>
      <c r="F229" s="47"/>
      <c r="G229" s="47"/>
      <c r="H229" s="48"/>
      <c r="I229" s="84"/>
      <c r="J229" s="70"/>
      <c r="K229" s="70"/>
      <c r="L229" s="356">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hidden="1" customHeight="1" outlineLevel="1">
      <c r="B230" s="453"/>
      <c r="C230" s="492"/>
      <c r="D230" s="23"/>
      <c r="E230" s="23"/>
      <c r="F230" s="47"/>
      <c r="G230" s="47"/>
      <c r="H230" s="48"/>
      <c r="I230" s="84"/>
      <c r="J230" s="70"/>
      <c r="K230" s="70"/>
      <c r="L230" s="356">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hidden="1" customHeight="1" outlineLevel="1">
      <c r="B231" s="453"/>
      <c r="C231" s="492"/>
      <c r="D231" s="23"/>
      <c r="E231" s="23"/>
      <c r="F231" s="47"/>
      <c r="G231" s="47"/>
      <c r="H231" s="48"/>
      <c r="I231" s="84"/>
      <c r="J231" s="70"/>
      <c r="K231" s="70"/>
      <c r="L231" s="356">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hidden="1" customHeight="1" outlineLevel="1">
      <c r="B232" s="453"/>
      <c r="C232" s="492"/>
      <c r="D232" s="23"/>
      <c r="E232" s="23"/>
      <c r="F232" s="47"/>
      <c r="G232" s="47"/>
      <c r="H232" s="48"/>
      <c r="I232" s="84"/>
      <c r="J232" s="70"/>
      <c r="K232" s="70"/>
      <c r="L232" s="356">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hidden="1" customHeight="1" outlineLevel="1">
      <c r="B233" s="453"/>
      <c r="C233" s="492"/>
      <c r="D233" s="23"/>
      <c r="E233" s="23"/>
      <c r="F233" s="47"/>
      <c r="G233" s="47"/>
      <c r="H233" s="48"/>
      <c r="I233" s="84"/>
      <c r="J233" s="70"/>
      <c r="K233" s="70"/>
      <c r="L233" s="356">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hidden="1" customHeight="1" outlineLevel="1">
      <c r="B234" s="453"/>
      <c r="C234" s="492"/>
      <c r="D234" s="23"/>
      <c r="E234" s="23"/>
      <c r="F234" s="47"/>
      <c r="G234" s="47"/>
      <c r="H234" s="48"/>
      <c r="I234" s="84"/>
      <c r="J234" s="70"/>
      <c r="K234" s="70"/>
      <c r="L234" s="356">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hidden="1" customHeight="1" outlineLevel="1">
      <c r="B235" s="453"/>
      <c r="C235" s="492"/>
      <c r="D235" s="23"/>
      <c r="E235" s="23"/>
      <c r="F235" s="47"/>
      <c r="G235" s="47"/>
      <c r="H235" s="48"/>
      <c r="I235" s="84"/>
      <c r="J235" s="70"/>
      <c r="K235" s="70"/>
      <c r="L235" s="356">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hidden="1" customHeight="1" outlineLevel="1">
      <c r="B236" s="453"/>
      <c r="C236" s="492"/>
      <c r="D236" s="23"/>
      <c r="E236" s="23"/>
      <c r="F236" s="47"/>
      <c r="G236" s="47"/>
      <c r="H236" s="48"/>
      <c r="I236" s="84"/>
      <c r="J236" s="70"/>
      <c r="K236" s="70"/>
      <c r="L236" s="356">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hidden="1" customHeight="1" outlineLevel="1">
      <c r="B237" s="453"/>
      <c r="C237" s="492"/>
      <c r="D237" s="23"/>
      <c r="E237" s="23"/>
      <c r="F237" s="47"/>
      <c r="G237" s="47"/>
      <c r="H237" s="48"/>
      <c r="I237" s="84"/>
      <c r="J237" s="70"/>
      <c r="K237" s="70"/>
      <c r="L237" s="356">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hidden="1" customHeight="1" outlineLevel="1">
      <c r="B238" s="453"/>
      <c r="C238" s="492"/>
      <c r="D238" s="23"/>
      <c r="E238" s="23"/>
      <c r="F238" s="47"/>
      <c r="G238" s="47"/>
      <c r="H238" s="48"/>
      <c r="I238" s="84"/>
      <c r="J238" s="70"/>
      <c r="K238" s="70"/>
      <c r="L238" s="356">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hidden="1" customHeight="1" outlineLevel="1">
      <c r="B239" s="453"/>
      <c r="C239" s="492"/>
      <c r="D239" s="23"/>
      <c r="E239" s="23"/>
      <c r="F239" s="47"/>
      <c r="G239" s="47"/>
      <c r="H239" s="48"/>
      <c r="I239" s="84"/>
      <c r="J239" s="70"/>
      <c r="K239" s="70"/>
      <c r="L239" s="356">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hidden="1" customHeight="1" outlineLevel="1">
      <c r="B240" s="453"/>
      <c r="C240" s="492"/>
      <c r="D240" s="23"/>
      <c r="E240" s="23"/>
      <c r="F240" s="47"/>
      <c r="G240" s="47"/>
      <c r="H240" s="48"/>
      <c r="I240" s="84"/>
      <c r="J240" s="70"/>
      <c r="K240" s="70"/>
      <c r="L240" s="356">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hidden="1" customHeight="1" outlineLevel="1">
      <c r="B241" s="453"/>
      <c r="C241" s="492"/>
      <c r="D241" s="23"/>
      <c r="E241" s="23"/>
      <c r="F241" s="47"/>
      <c r="G241" s="47"/>
      <c r="H241" s="48"/>
      <c r="I241" s="84"/>
      <c r="J241" s="70"/>
      <c r="K241" s="70"/>
      <c r="L241" s="356">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hidden="1" customHeight="1" outlineLevel="1">
      <c r="B242" s="453"/>
      <c r="C242" s="492"/>
      <c r="D242" s="23"/>
      <c r="E242" s="24"/>
      <c r="F242" s="49"/>
      <c r="G242" s="49"/>
      <c r="H242" s="48"/>
      <c r="I242" s="84"/>
      <c r="J242" s="70"/>
      <c r="K242" s="70"/>
      <c r="L242" s="356">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hidden="1" customHeight="1" outlineLevel="1">
      <c r="B243" s="453"/>
      <c r="C243" s="492"/>
      <c r="D243" s="23"/>
      <c r="E243" s="23"/>
      <c r="F243" s="47"/>
      <c r="G243" s="47"/>
      <c r="H243" s="48"/>
      <c r="I243" s="84"/>
      <c r="J243" s="70"/>
      <c r="K243" s="70"/>
      <c r="L243" s="356">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hidden="1" customHeight="1" outlineLevel="1">
      <c r="B244" s="453"/>
      <c r="C244" s="492"/>
      <c r="D244" s="23"/>
      <c r="E244" s="23"/>
      <c r="F244" s="47"/>
      <c r="G244" s="47"/>
      <c r="H244" s="48"/>
      <c r="I244" s="84"/>
      <c r="J244" s="70"/>
      <c r="K244" s="70"/>
      <c r="L244" s="356">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hidden="1" customHeight="1" outlineLevel="1">
      <c r="B245" s="453"/>
      <c r="C245" s="492"/>
      <c r="D245" s="23"/>
      <c r="E245" s="23"/>
      <c r="F245" s="47"/>
      <c r="G245" s="47"/>
      <c r="H245" s="48"/>
      <c r="I245" s="84"/>
      <c r="J245" s="70"/>
      <c r="K245" s="70"/>
      <c r="L245" s="356">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hidden="1" customHeight="1" outlineLevel="1">
      <c r="B246" s="453"/>
      <c r="C246" s="492"/>
      <c r="D246" s="23"/>
      <c r="E246" s="24"/>
      <c r="F246" s="49"/>
      <c r="G246" s="49"/>
      <c r="H246" s="48"/>
      <c r="I246" s="84"/>
      <c r="J246" s="70"/>
      <c r="K246" s="70"/>
      <c r="L246" s="356">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hidden="1" customHeight="1" outlineLevel="1">
      <c r="B247" s="453"/>
      <c r="C247" s="492"/>
      <c r="D247" s="23"/>
      <c r="E247" s="23"/>
      <c r="F247" s="47"/>
      <c r="G247" s="47"/>
      <c r="H247" s="48"/>
      <c r="I247" s="84"/>
      <c r="J247" s="70"/>
      <c r="K247" s="70"/>
      <c r="L247" s="356">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hidden="1" customHeight="1" outlineLevel="1">
      <c r="B248" s="453"/>
      <c r="C248" s="492"/>
      <c r="D248" s="23"/>
      <c r="E248" s="25"/>
      <c r="F248" s="50"/>
      <c r="G248" s="50"/>
      <c r="H248" s="51"/>
      <c r="I248" s="84"/>
      <c r="J248" s="70"/>
      <c r="K248" s="70"/>
      <c r="L248" s="356">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hidden="1" customHeight="1" outlineLevel="1">
      <c r="B249" s="453"/>
      <c r="C249" s="492"/>
      <c r="D249" s="23"/>
      <c r="E249" s="24"/>
      <c r="F249" s="49"/>
      <c r="G249" s="49"/>
      <c r="H249" s="48"/>
      <c r="I249" s="84"/>
      <c r="J249" s="70"/>
      <c r="K249" s="70"/>
      <c r="L249" s="356">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hidden="1" customHeight="1" outlineLevel="1">
      <c r="B250" s="453"/>
      <c r="C250" s="492"/>
      <c r="D250" s="23"/>
      <c r="E250" s="43"/>
      <c r="F250" s="47"/>
      <c r="G250" s="47"/>
      <c r="H250" s="95"/>
      <c r="I250" s="84"/>
      <c r="J250" s="70"/>
      <c r="K250" s="70"/>
      <c r="L250" s="356">
        <f t="shared" si="75"/>
        <v>0</v>
      </c>
      <c r="M250" s="84"/>
      <c r="N250" s="53"/>
      <c r="O250" s="53"/>
      <c r="P250" s="4">
        <f t="shared" si="76"/>
        <v>0</v>
      </c>
      <c r="Q250" s="53"/>
      <c r="R250" s="53"/>
      <c r="S250" s="53"/>
      <c r="T250" s="4">
        <f t="shared" si="77"/>
        <v>0</v>
      </c>
      <c r="U250" s="53"/>
      <c r="V250" s="53"/>
      <c r="W250" s="53"/>
      <c r="X250" s="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collapsed="1" thickBot="1">
      <c r="B251" s="454"/>
      <c r="C251" s="493"/>
      <c r="D251" s="301" t="s">
        <v>180</v>
      </c>
      <c r="E251" s="97"/>
      <c r="F251" s="97"/>
      <c r="G251" s="97"/>
      <c r="H251" s="98"/>
      <c r="I251" s="304"/>
      <c r="J251" s="305"/>
      <c r="K251" s="306"/>
      <c r="L251" s="354">
        <f>SUM(L202:L250)</f>
        <v>0</v>
      </c>
      <c r="M251" s="302">
        <f>SUM(M202:M250)</f>
        <v>0</v>
      </c>
      <c r="N251" s="302">
        <f>SUM(N202:N250)</f>
        <v>0</v>
      </c>
      <c r="O251" s="302">
        <f>SUM(O202:O250)</f>
        <v>0</v>
      </c>
      <c r="P251" s="308">
        <f t="shared" ref="P251" si="90">M251+N251+O251</f>
        <v>0</v>
      </c>
      <c r="Q251" s="302">
        <f>SUM(Q202:Q250)</f>
        <v>0</v>
      </c>
      <c r="R251" s="302">
        <f>SUM(R202:R250)</f>
        <v>0</v>
      </c>
      <c r="S251" s="302">
        <f>SUM(S202:S250)</f>
        <v>0</v>
      </c>
      <c r="T251" s="308">
        <f t="shared" ref="T251" si="91">Q251+R251+S251</f>
        <v>0</v>
      </c>
      <c r="U251" s="302">
        <f>SUM(U202:U250)</f>
        <v>0</v>
      </c>
      <c r="V251" s="302">
        <f>SUM(V202:V250)</f>
        <v>0</v>
      </c>
      <c r="W251" s="302">
        <f>SUM(W202:W250)</f>
        <v>0</v>
      </c>
      <c r="X251" s="309">
        <f t="shared" ref="X251" si="92">U251+V251+W251</f>
        <v>0</v>
      </c>
      <c r="Y251" s="302">
        <f>SUM(Y202:Y250)</f>
        <v>0</v>
      </c>
      <c r="Z251" s="302">
        <f>SUM(Z202:Z250)</f>
        <v>0</v>
      </c>
      <c r="AA251" s="302">
        <f>SUM(AA202:AA250)</f>
        <v>0</v>
      </c>
      <c r="AB251" s="310">
        <f t="shared" ref="AB251" si="93">Y251+Z251+AA251</f>
        <v>0</v>
      </c>
      <c r="AC251" s="302">
        <f>SUM(AC202:AC250)</f>
        <v>0</v>
      </c>
      <c r="AD251" s="302">
        <f>SUM(AD202:AD250)</f>
        <v>0</v>
      </c>
      <c r="AE251" s="302">
        <f>SUM(AE202:AE250)</f>
        <v>0</v>
      </c>
      <c r="AF251" s="308">
        <f t="shared" si="80"/>
        <v>0</v>
      </c>
      <c r="AG251" s="302">
        <f>SUM(AG202:AG250)</f>
        <v>0</v>
      </c>
      <c r="AH251" s="302">
        <f>SUM(AH202:AH250)</f>
        <v>0</v>
      </c>
      <c r="AI251" s="302">
        <f>SUM(AI202:AI250)</f>
        <v>0</v>
      </c>
      <c r="AJ251" s="308">
        <f t="shared" si="87"/>
        <v>0</v>
      </c>
      <c r="AK251" s="302">
        <f>SUM(AK202:AK250)</f>
        <v>0</v>
      </c>
      <c r="AL251" s="302">
        <f>SUM(AL202:AL250)</f>
        <v>0</v>
      </c>
      <c r="AM251" s="302">
        <f>SUM(AM202:AM250)</f>
        <v>0</v>
      </c>
      <c r="AN251" s="309">
        <f t="shared" si="88"/>
        <v>0</v>
      </c>
      <c r="AO251" s="302">
        <f>SUM(AO202:AO250)</f>
        <v>0</v>
      </c>
      <c r="AP251" s="302">
        <f>SUM(AP202:AP250)</f>
        <v>0</v>
      </c>
      <c r="AQ251" s="302">
        <f>SUM(AQ202:AQ250)</f>
        <v>0</v>
      </c>
      <c r="AR251" s="310">
        <f t="shared" si="89"/>
        <v>0</v>
      </c>
      <c r="AS251" s="302">
        <f>SUM(AS202:AS250)</f>
        <v>0</v>
      </c>
      <c r="AT251" s="302">
        <f>SUM(AT202:AT250)</f>
        <v>0</v>
      </c>
      <c r="AU251" s="302">
        <f>SUM(AU202:AU250)</f>
        <v>0</v>
      </c>
      <c r="AV251" s="302">
        <f>SUM(AV202:AV250)</f>
        <v>0</v>
      </c>
      <c r="AW251" s="310">
        <f>AS251+AT251+AU251+AV251</f>
        <v>0</v>
      </c>
    </row>
    <row r="252" spans="2:49" ht="16.350000000000001" hidden="1" customHeight="1" outlineLevel="1">
      <c r="B252" s="452" t="s">
        <v>184</v>
      </c>
      <c r="C252" s="455" t="s">
        <v>1</v>
      </c>
      <c r="D252" s="92" t="s">
        <v>170</v>
      </c>
      <c r="E252" s="92"/>
      <c r="F252" s="93"/>
      <c r="G252" s="93"/>
      <c r="H252" s="296" t="s">
        <v>169</v>
      </c>
      <c r="I252" s="286"/>
      <c r="J252" s="300"/>
      <c r="K252" s="300"/>
      <c r="L252" s="355">
        <f t="shared" ref="L252:L301" si="94">I252*J252*K252</f>
        <v>0</v>
      </c>
      <c r="M252" s="286"/>
      <c r="N252" s="287"/>
      <c r="O252" s="287"/>
      <c r="P252" s="288">
        <f>M252+N252+O252</f>
        <v>0</v>
      </c>
      <c r="Q252" s="287"/>
      <c r="R252" s="287"/>
      <c r="S252" s="287"/>
      <c r="T252" s="288">
        <f t="shared" ref="T252:T301" si="95">Q252+R252+S252</f>
        <v>0</v>
      </c>
      <c r="U252" s="287"/>
      <c r="V252" s="287"/>
      <c r="W252" s="287"/>
      <c r="X252" s="289">
        <f t="shared" ref="X252:X301" si="96">U252+V252+W252</f>
        <v>0</v>
      </c>
      <c r="Y252" s="287"/>
      <c r="Z252" s="287"/>
      <c r="AA252" s="287"/>
      <c r="AB252" s="290">
        <f t="shared" ref="AB252:AB301" si="97">Y252+Z252+AA252</f>
        <v>0</v>
      </c>
      <c r="AC252" s="286"/>
      <c r="AD252" s="287"/>
      <c r="AE252" s="287"/>
      <c r="AF252" s="288">
        <f>AC252+AD252+AE252</f>
        <v>0</v>
      </c>
      <c r="AG252" s="287"/>
      <c r="AH252" s="287"/>
      <c r="AI252" s="287"/>
      <c r="AJ252" s="288">
        <f t="shared" si="87"/>
        <v>0</v>
      </c>
      <c r="AK252" s="287"/>
      <c r="AL252" s="287"/>
      <c r="AM252" s="287"/>
      <c r="AN252" s="289">
        <f t="shared" si="88"/>
        <v>0</v>
      </c>
      <c r="AO252" s="287"/>
      <c r="AP252" s="287"/>
      <c r="AQ252" s="287"/>
      <c r="AR252" s="290">
        <f t="shared" si="89"/>
        <v>0</v>
      </c>
      <c r="AS252" s="287"/>
      <c r="AT252" s="287"/>
      <c r="AU252" s="287"/>
      <c r="AV252" s="287"/>
      <c r="AW252" s="290">
        <f t="shared" ref="AW252:AW301" si="98">AS252+AT252+AU252+AV252</f>
        <v>0</v>
      </c>
    </row>
    <row r="253" spans="2:49" ht="16.350000000000001" hidden="1" customHeight="1" outlineLevel="1">
      <c r="B253" s="453"/>
      <c r="C253" s="456"/>
      <c r="D253" s="23" t="s">
        <v>170</v>
      </c>
      <c r="E253" s="23"/>
      <c r="F253" s="47"/>
      <c r="G253" s="47"/>
      <c r="H253" s="95" t="s">
        <v>169</v>
      </c>
      <c r="I253" s="84"/>
      <c r="J253" s="70"/>
      <c r="K253" s="70"/>
      <c r="L253" s="356">
        <f t="shared" si="94"/>
        <v>0</v>
      </c>
      <c r="M253" s="84"/>
      <c r="N253" s="53"/>
      <c r="O253" s="53"/>
      <c r="P253" s="4"/>
      <c r="Q253" s="53"/>
      <c r="R253" s="53"/>
      <c r="S253" s="53"/>
      <c r="T253" s="4">
        <f t="shared" si="95"/>
        <v>0</v>
      </c>
      <c r="U253" s="53"/>
      <c r="V253" s="53"/>
      <c r="W253" s="53"/>
      <c r="X253" s="7">
        <f t="shared" si="96"/>
        <v>0</v>
      </c>
      <c r="Y253" s="53"/>
      <c r="Z253" s="53"/>
      <c r="AA253" s="53"/>
      <c r="AB253" s="85">
        <f t="shared" si="97"/>
        <v>0</v>
      </c>
      <c r="AC253" s="84"/>
      <c r="AD253" s="53"/>
      <c r="AE253" s="53"/>
      <c r="AF253" s="4"/>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350000000000001" hidden="1" customHeight="1" outlineLevel="1">
      <c r="B254" s="453"/>
      <c r="C254" s="456"/>
      <c r="D254" s="23" t="s">
        <v>170</v>
      </c>
      <c r="E254" s="23"/>
      <c r="F254" s="47"/>
      <c r="G254" s="47"/>
      <c r="H254" s="95" t="s">
        <v>171</v>
      </c>
      <c r="I254" s="84"/>
      <c r="J254" s="70"/>
      <c r="K254" s="70"/>
      <c r="L254" s="356">
        <f t="shared" si="94"/>
        <v>0</v>
      </c>
      <c r="M254" s="84"/>
      <c r="N254" s="53"/>
      <c r="O254" s="53"/>
      <c r="P254" s="4">
        <f t="shared" ref="P254:P301" si="99">M254+N254+O254</f>
        <v>0</v>
      </c>
      <c r="Q254" s="53"/>
      <c r="R254" s="53"/>
      <c r="S254" s="53"/>
      <c r="T254" s="4">
        <f t="shared" si="95"/>
        <v>0</v>
      </c>
      <c r="U254" s="53"/>
      <c r="V254" s="53"/>
      <c r="W254" s="53"/>
      <c r="X254" s="7">
        <f t="shared" si="96"/>
        <v>0</v>
      </c>
      <c r="Y254" s="53"/>
      <c r="Z254" s="53"/>
      <c r="AA254" s="53"/>
      <c r="AB254" s="85">
        <f t="shared" si="97"/>
        <v>0</v>
      </c>
      <c r="AC254" s="84"/>
      <c r="AD254" s="53"/>
      <c r="AE254" s="53"/>
      <c r="AF254" s="4">
        <f t="shared" ref="AF254:AF302" si="100">AC254+AD254+AE254</f>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350000000000001" hidden="1" customHeight="1" outlineLevel="1">
      <c r="B255" s="453"/>
      <c r="C255" s="456"/>
      <c r="D255" s="23" t="s">
        <v>170</v>
      </c>
      <c r="E255" s="23"/>
      <c r="F255" s="47"/>
      <c r="G255" s="47"/>
      <c r="H255" s="95" t="s">
        <v>172</v>
      </c>
      <c r="I255" s="84"/>
      <c r="J255" s="70"/>
      <c r="K255" s="70"/>
      <c r="L255" s="356">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350000000000001" hidden="1" customHeight="1" outlineLevel="1">
      <c r="B256" s="453"/>
      <c r="C256" s="456"/>
      <c r="D256" s="23" t="s">
        <v>170</v>
      </c>
      <c r="E256" s="24"/>
      <c r="F256" s="49"/>
      <c r="G256" s="49"/>
      <c r="H256" s="95" t="s">
        <v>173</v>
      </c>
      <c r="I256" s="84"/>
      <c r="J256" s="70"/>
      <c r="K256" s="70"/>
      <c r="L256" s="356">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350000000000001" hidden="1" customHeight="1" outlineLevel="1">
      <c r="B257" s="453"/>
      <c r="C257" s="456"/>
      <c r="D257" s="23" t="s">
        <v>170</v>
      </c>
      <c r="E257" s="23"/>
      <c r="F257" s="47"/>
      <c r="G257" s="47"/>
      <c r="H257" s="95" t="s">
        <v>174</v>
      </c>
      <c r="I257" s="84"/>
      <c r="J257" s="70"/>
      <c r="K257" s="70"/>
      <c r="L257" s="356">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350000000000001" hidden="1" customHeight="1" outlineLevel="1">
      <c r="B258" s="453"/>
      <c r="C258" s="456"/>
      <c r="D258" s="23" t="s">
        <v>175</v>
      </c>
      <c r="E258" s="25"/>
      <c r="F258" s="50"/>
      <c r="G258" s="50"/>
      <c r="H258" s="96"/>
      <c r="I258" s="84"/>
      <c r="J258" s="70"/>
      <c r="K258" s="70"/>
      <c r="L258" s="356">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350000000000001" hidden="1" customHeight="1" outlineLevel="1">
      <c r="B259" s="453"/>
      <c r="C259" s="456"/>
      <c r="D259" s="23" t="s">
        <v>176</v>
      </c>
      <c r="E259" s="24"/>
      <c r="F259" s="49"/>
      <c r="G259" s="49"/>
      <c r="H259" s="95"/>
      <c r="I259" s="84"/>
      <c r="J259" s="70"/>
      <c r="K259" s="70"/>
      <c r="L259" s="356">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350000000000001" hidden="1" customHeight="1" outlineLevel="1">
      <c r="B260" s="453"/>
      <c r="C260" s="456"/>
      <c r="D260" s="23" t="s">
        <v>177</v>
      </c>
      <c r="E260" s="23"/>
      <c r="F260" s="47"/>
      <c r="G260" s="47"/>
      <c r="H260" s="48"/>
      <c r="I260" s="84"/>
      <c r="J260" s="70"/>
      <c r="K260" s="70"/>
      <c r="L260" s="356">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350000000000001" hidden="1" customHeight="1" outlineLevel="1">
      <c r="B261" s="453"/>
      <c r="C261" s="456"/>
      <c r="D261" s="23" t="s">
        <v>178</v>
      </c>
      <c r="E261" s="23"/>
      <c r="F261" s="47"/>
      <c r="G261" s="47"/>
      <c r="H261" s="48"/>
      <c r="I261" s="84"/>
      <c r="J261" s="70"/>
      <c r="K261" s="70"/>
      <c r="L261" s="356">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350000000000001" hidden="1" customHeight="1" outlineLevel="1">
      <c r="B262" s="453"/>
      <c r="C262" s="456"/>
      <c r="D262" s="23" t="s">
        <v>179</v>
      </c>
      <c r="E262" s="23"/>
      <c r="F262" s="47"/>
      <c r="G262" s="47"/>
      <c r="H262" s="48"/>
      <c r="I262" s="84"/>
      <c r="J262" s="70"/>
      <c r="K262" s="70"/>
      <c r="L262" s="356">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350000000000001" hidden="1" customHeight="1" outlineLevel="1">
      <c r="B263" s="453"/>
      <c r="C263" s="456"/>
      <c r="D263" s="23" t="s">
        <v>63</v>
      </c>
      <c r="E263" s="23"/>
      <c r="F263" s="47"/>
      <c r="G263" s="47"/>
      <c r="H263" s="48"/>
      <c r="I263" s="84"/>
      <c r="J263" s="70"/>
      <c r="K263" s="70"/>
      <c r="L263" s="356">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350000000000001" hidden="1" customHeight="1" outlineLevel="1">
      <c r="B264" s="453"/>
      <c r="C264" s="456"/>
      <c r="D264" s="23" t="s">
        <v>66</v>
      </c>
      <c r="E264" s="23"/>
      <c r="F264" s="47"/>
      <c r="G264" s="47"/>
      <c r="H264" s="48"/>
      <c r="I264" s="84"/>
      <c r="J264" s="70"/>
      <c r="K264" s="70"/>
      <c r="L264" s="356">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350000000000001" hidden="1" customHeight="1" outlineLevel="1">
      <c r="B265" s="453"/>
      <c r="C265" s="456"/>
      <c r="D265" s="23" t="s">
        <v>66</v>
      </c>
      <c r="E265" s="23"/>
      <c r="F265" s="47"/>
      <c r="G265" s="47"/>
      <c r="H265" s="48"/>
      <c r="I265" s="84"/>
      <c r="J265" s="70"/>
      <c r="K265" s="70"/>
      <c r="L265" s="356">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350000000000001" hidden="1" customHeight="1" outlineLevel="1">
      <c r="B266" s="453"/>
      <c r="C266" s="456"/>
      <c r="D266" s="23"/>
      <c r="E266" s="23"/>
      <c r="F266" s="47"/>
      <c r="G266" s="47"/>
      <c r="H266" s="48"/>
      <c r="I266" s="84"/>
      <c r="J266" s="70"/>
      <c r="K266" s="70"/>
      <c r="L266" s="356">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350000000000001" hidden="1" customHeight="1" outlineLevel="1">
      <c r="B267" s="453"/>
      <c r="C267" s="456"/>
      <c r="D267" s="23"/>
      <c r="E267" s="23"/>
      <c r="F267" s="47"/>
      <c r="G267" s="47"/>
      <c r="H267" s="48"/>
      <c r="I267" s="84"/>
      <c r="J267" s="70"/>
      <c r="K267" s="70"/>
      <c r="L267" s="356">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350000000000001" hidden="1" customHeight="1" outlineLevel="1">
      <c r="B268" s="453"/>
      <c r="C268" s="456"/>
      <c r="D268" s="23"/>
      <c r="E268" s="23"/>
      <c r="F268" s="47"/>
      <c r="G268" s="47"/>
      <c r="H268" s="48"/>
      <c r="I268" s="84"/>
      <c r="J268" s="70"/>
      <c r="K268" s="70"/>
      <c r="L268" s="356">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350000000000001" hidden="1" customHeight="1" outlineLevel="1">
      <c r="B269" s="453"/>
      <c r="C269" s="456"/>
      <c r="D269" s="23"/>
      <c r="E269" s="23"/>
      <c r="F269" s="47"/>
      <c r="G269" s="47"/>
      <c r="H269" s="48"/>
      <c r="I269" s="84"/>
      <c r="J269" s="70"/>
      <c r="K269" s="70"/>
      <c r="L269" s="356">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350000000000001" hidden="1" customHeight="1" outlineLevel="1">
      <c r="B270" s="453"/>
      <c r="C270" s="456"/>
      <c r="D270" s="23"/>
      <c r="E270" s="23"/>
      <c r="F270" s="47"/>
      <c r="G270" s="47"/>
      <c r="H270" s="48"/>
      <c r="I270" s="84"/>
      <c r="J270" s="70"/>
      <c r="K270" s="70"/>
      <c r="L270" s="356">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350000000000001" hidden="1" customHeight="1" outlineLevel="1">
      <c r="B271" s="453"/>
      <c r="C271" s="456"/>
      <c r="D271" s="23"/>
      <c r="E271" s="23"/>
      <c r="F271" s="47"/>
      <c r="G271" s="47"/>
      <c r="H271" s="48"/>
      <c r="I271" s="84"/>
      <c r="J271" s="70"/>
      <c r="K271" s="70"/>
      <c r="L271" s="356">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350000000000001" hidden="1" customHeight="1" outlineLevel="1">
      <c r="B272" s="453"/>
      <c r="C272" s="456"/>
      <c r="D272" s="23"/>
      <c r="E272" s="23"/>
      <c r="F272" s="47"/>
      <c r="G272" s="47"/>
      <c r="H272" s="48"/>
      <c r="I272" s="84"/>
      <c r="J272" s="70"/>
      <c r="K272" s="70"/>
      <c r="L272" s="356">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350000000000001" hidden="1" customHeight="1" outlineLevel="1">
      <c r="B273" s="453"/>
      <c r="C273" s="456"/>
      <c r="D273" s="23"/>
      <c r="E273" s="23"/>
      <c r="F273" s="47"/>
      <c r="G273" s="47"/>
      <c r="H273" s="48"/>
      <c r="I273" s="84"/>
      <c r="J273" s="70"/>
      <c r="K273" s="70"/>
      <c r="L273" s="356">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350000000000001" hidden="1" customHeight="1" outlineLevel="1">
      <c r="B274" s="453"/>
      <c r="C274" s="456"/>
      <c r="D274" s="23"/>
      <c r="E274" s="23"/>
      <c r="F274" s="47"/>
      <c r="G274" s="47"/>
      <c r="H274" s="48"/>
      <c r="I274" s="84"/>
      <c r="J274" s="70"/>
      <c r="K274" s="70"/>
      <c r="L274" s="356">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350000000000001" hidden="1" customHeight="1" outlineLevel="1">
      <c r="B275" s="453"/>
      <c r="C275" s="456"/>
      <c r="D275" s="23"/>
      <c r="E275" s="23"/>
      <c r="F275" s="47"/>
      <c r="G275" s="47"/>
      <c r="H275" s="48"/>
      <c r="I275" s="84"/>
      <c r="J275" s="70"/>
      <c r="K275" s="70"/>
      <c r="L275" s="356">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350000000000001" hidden="1" customHeight="1" outlineLevel="1">
      <c r="B276" s="453"/>
      <c r="C276" s="456"/>
      <c r="D276" s="23"/>
      <c r="E276" s="23"/>
      <c r="F276" s="47"/>
      <c r="G276" s="47"/>
      <c r="H276" s="48"/>
      <c r="I276" s="84"/>
      <c r="J276" s="70"/>
      <c r="K276" s="70"/>
      <c r="L276" s="356">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si="87"/>
        <v>0</v>
      </c>
      <c r="AK276" s="53"/>
      <c r="AL276" s="53"/>
      <c r="AM276" s="53"/>
      <c r="AN276" s="7">
        <f t="shared" si="88"/>
        <v>0</v>
      </c>
      <c r="AO276" s="53"/>
      <c r="AP276" s="53"/>
      <c r="AQ276" s="53"/>
      <c r="AR276" s="85">
        <f t="shared" si="89"/>
        <v>0</v>
      </c>
      <c r="AS276" s="53"/>
      <c r="AT276" s="53"/>
      <c r="AU276" s="53"/>
      <c r="AV276" s="53"/>
      <c r="AW276" s="85">
        <f t="shared" si="98"/>
        <v>0</v>
      </c>
    </row>
    <row r="277" spans="2:49" ht="16.350000000000001" hidden="1" customHeight="1" outlineLevel="1">
      <c r="B277" s="453"/>
      <c r="C277" s="456"/>
      <c r="D277" s="23"/>
      <c r="E277" s="23"/>
      <c r="F277" s="47"/>
      <c r="G277" s="47"/>
      <c r="H277" s="48"/>
      <c r="I277" s="84"/>
      <c r="J277" s="70"/>
      <c r="K277" s="70"/>
      <c r="L277" s="356">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ref="AJ277:AJ340" si="101">AG277+AH277+AI277</f>
        <v>0</v>
      </c>
      <c r="AK277" s="53"/>
      <c r="AL277" s="53"/>
      <c r="AM277" s="53"/>
      <c r="AN277" s="7">
        <f t="shared" ref="AN277:AN340" si="102">AK277+AL277+AM277</f>
        <v>0</v>
      </c>
      <c r="AO277" s="53"/>
      <c r="AP277" s="53"/>
      <c r="AQ277" s="53"/>
      <c r="AR277" s="85">
        <f t="shared" ref="AR277:AR340" si="103">AO277+AP277+AQ277</f>
        <v>0</v>
      </c>
      <c r="AS277" s="53"/>
      <c r="AT277" s="53"/>
      <c r="AU277" s="53"/>
      <c r="AV277" s="53"/>
      <c r="AW277" s="85">
        <f t="shared" si="98"/>
        <v>0</v>
      </c>
    </row>
    <row r="278" spans="2:49" ht="16.350000000000001" hidden="1" customHeight="1" outlineLevel="1">
      <c r="B278" s="453"/>
      <c r="C278" s="456"/>
      <c r="D278" s="23"/>
      <c r="E278" s="23"/>
      <c r="F278" s="47"/>
      <c r="G278" s="47"/>
      <c r="H278" s="48"/>
      <c r="I278" s="84"/>
      <c r="J278" s="70"/>
      <c r="K278" s="70"/>
      <c r="L278" s="356">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350000000000001" hidden="1" customHeight="1" outlineLevel="1">
      <c r="B279" s="453"/>
      <c r="C279" s="456"/>
      <c r="D279" s="23"/>
      <c r="E279" s="23"/>
      <c r="F279" s="47"/>
      <c r="G279" s="47"/>
      <c r="H279" s="48"/>
      <c r="I279" s="84"/>
      <c r="J279" s="70"/>
      <c r="K279" s="70"/>
      <c r="L279" s="356">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350000000000001" hidden="1" customHeight="1" outlineLevel="1">
      <c r="B280" s="453"/>
      <c r="C280" s="456"/>
      <c r="D280" s="23"/>
      <c r="E280" s="23"/>
      <c r="F280" s="47"/>
      <c r="G280" s="47"/>
      <c r="H280" s="48"/>
      <c r="I280" s="84"/>
      <c r="J280" s="70"/>
      <c r="K280" s="70"/>
      <c r="L280" s="356">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350000000000001" hidden="1" customHeight="1" outlineLevel="1">
      <c r="B281" s="453"/>
      <c r="C281" s="456"/>
      <c r="D281" s="23"/>
      <c r="E281" s="23"/>
      <c r="F281" s="47"/>
      <c r="G281" s="47"/>
      <c r="H281" s="48"/>
      <c r="I281" s="84"/>
      <c r="J281" s="70"/>
      <c r="K281" s="70"/>
      <c r="L281" s="356">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350000000000001" hidden="1" customHeight="1" outlineLevel="1">
      <c r="B282" s="453"/>
      <c r="C282" s="456"/>
      <c r="D282" s="23"/>
      <c r="E282" s="23"/>
      <c r="F282" s="47"/>
      <c r="G282" s="47"/>
      <c r="H282" s="48"/>
      <c r="I282" s="84"/>
      <c r="J282" s="70"/>
      <c r="K282" s="70"/>
      <c r="L282" s="356">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350000000000001" hidden="1" customHeight="1" outlineLevel="1">
      <c r="B283" s="453"/>
      <c r="C283" s="456"/>
      <c r="D283" s="23"/>
      <c r="E283" s="23"/>
      <c r="F283" s="47"/>
      <c r="G283" s="47"/>
      <c r="H283" s="48"/>
      <c r="I283" s="84"/>
      <c r="J283" s="70"/>
      <c r="K283" s="70"/>
      <c r="L283" s="356">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350000000000001" hidden="1" customHeight="1" outlineLevel="1">
      <c r="B284" s="453"/>
      <c r="C284" s="456"/>
      <c r="D284" s="23"/>
      <c r="E284" s="23"/>
      <c r="F284" s="47"/>
      <c r="G284" s="47"/>
      <c r="H284" s="48"/>
      <c r="I284" s="84"/>
      <c r="J284" s="70"/>
      <c r="K284" s="70"/>
      <c r="L284" s="356">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350000000000001" hidden="1" customHeight="1" outlineLevel="1">
      <c r="B285" s="453"/>
      <c r="C285" s="456"/>
      <c r="D285" s="23"/>
      <c r="E285" s="23"/>
      <c r="F285" s="47"/>
      <c r="G285" s="47"/>
      <c r="H285" s="48"/>
      <c r="I285" s="84"/>
      <c r="J285" s="70"/>
      <c r="K285" s="70"/>
      <c r="L285" s="356">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350000000000001" hidden="1" customHeight="1" outlineLevel="1">
      <c r="B286" s="453"/>
      <c r="C286" s="456"/>
      <c r="D286" s="23"/>
      <c r="E286" s="23"/>
      <c r="F286" s="47"/>
      <c r="G286" s="47"/>
      <c r="H286" s="48"/>
      <c r="I286" s="84"/>
      <c r="J286" s="70"/>
      <c r="K286" s="70"/>
      <c r="L286" s="356">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350000000000001" hidden="1" customHeight="1" outlineLevel="1">
      <c r="B287" s="453"/>
      <c r="C287" s="456"/>
      <c r="D287" s="23"/>
      <c r="E287" s="23"/>
      <c r="F287" s="47"/>
      <c r="G287" s="47"/>
      <c r="H287" s="48"/>
      <c r="I287" s="84"/>
      <c r="J287" s="70"/>
      <c r="K287" s="70"/>
      <c r="L287" s="356">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350000000000001" hidden="1" customHeight="1" outlineLevel="1">
      <c r="B288" s="453"/>
      <c r="C288" s="456"/>
      <c r="D288" s="23"/>
      <c r="E288" s="23"/>
      <c r="F288" s="47"/>
      <c r="G288" s="47"/>
      <c r="H288" s="48"/>
      <c r="I288" s="84"/>
      <c r="J288" s="70"/>
      <c r="K288" s="70"/>
      <c r="L288" s="356">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350000000000001" hidden="1" customHeight="1" outlineLevel="1">
      <c r="B289" s="453"/>
      <c r="C289" s="456"/>
      <c r="D289" s="23"/>
      <c r="E289" s="23"/>
      <c r="F289" s="47"/>
      <c r="G289" s="47"/>
      <c r="H289" s="48"/>
      <c r="I289" s="84"/>
      <c r="J289" s="70"/>
      <c r="K289" s="70"/>
      <c r="L289" s="356">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350000000000001" hidden="1" customHeight="1" outlineLevel="1">
      <c r="B290" s="453"/>
      <c r="C290" s="456"/>
      <c r="D290" s="23"/>
      <c r="E290" s="23"/>
      <c r="F290" s="47"/>
      <c r="G290" s="47"/>
      <c r="H290" s="48"/>
      <c r="I290" s="84"/>
      <c r="J290" s="70"/>
      <c r="K290" s="70"/>
      <c r="L290" s="356">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350000000000001" hidden="1" customHeight="1" outlineLevel="1">
      <c r="B291" s="453"/>
      <c r="C291" s="456"/>
      <c r="D291" s="23"/>
      <c r="E291" s="23"/>
      <c r="F291" s="47"/>
      <c r="G291" s="47"/>
      <c r="H291" s="48"/>
      <c r="I291" s="84"/>
      <c r="J291" s="70"/>
      <c r="K291" s="70"/>
      <c r="L291" s="356">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350000000000001" hidden="1" customHeight="1" outlineLevel="1">
      <c r="B292" s="453"/>
      <c r="C292" s="456"/>
      <c r="D292" s="23"/>
      <c r="E292" s="23"/>
      <c r="F292" s="47"/>
      <c r="G292" s="47"/>
      <c r="H292" s="48"/>
      <c r="I292" s="84"/>
      <c r="J292" s="70"/>
      <c r="K292" s="70"/>
      <c r="L292" s="356">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350000000000001" hidden="1" customHeight="1" outlineLevel="1">
      <c r="B293" s="453"/>
      <c r="C293" s="456"/>
      <c r="D293" s="23"/>
      <c r="E293" s="24"/>
      <c r="F293" s="49"/>
      <c r="G293" s="49"/>
      <c r="H293" s="48"/>
      <c r="I293" s="84"/>
      <c r="J293" s="70"/>
      <c r="K293" s="70"/>
      <c r="L293" s="356">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350000000000001" hidden="1" customHeight="1" outlineLevel="1">
      <c r="B294" s="453"/>
      <c r="C294" s="456"/>
      <c r="D294" s="23"/>
      <c r="E294" s="23"/>
      <c r="F294" s="47"/>
      <c r="G294" s="47"/>
      <c r="H294" s="48"/>
      <c r="I294" s="84"/>
      <c r="J294" s="70"/>
      <c r="K294" s="70"/>
      <c r="L294" s="356">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350000000000001" hidden="1" customHeight="1" outlineLevel="1">
      <c r="B295" s="453"/>
      <c r="C295" s="456"/>
      <c r="D295" s="23"/>
      <c r="E295" s="23"/>
      <c r="F295" s="47"/>
      <c r="G295" s="47"/>
      <c r="H295" s="48"/>
      <c r="I295" s="84"/>
      <c r="J295" s="70"/>
      <c r="K295" s="70"/>
      <c r="L295" s="356">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350000000000001" hidden="1" customHeight="1" outlineLevel="1">
      <c r="B296" s="453"/>
      <c r="C296" s="456"/>
      <c r="D296" s="23"/>
      <c r="E296" s="23"/>
      <c r="F296" s="47"/>
      <c r="G296" s="47"/>
      <c r="H296" s="48"/>
      <c r="I296" s="84"/>
      <c r="J296" s="70"/>
      <c r="K296" s="70"/>
      <c r="L296" s="356">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350000000000001" hidden="1" customHeight="1" outlineLevel="1">
      <c r="B297" s="453"/>
      <c r="C297" s="456"/>
      <c r="D297" s="23"/>
      <c r="E297" s="24"/>
      <c r="F297" s="49"/>
      <c r="G297" s="49"/>
      <c r="H297" s="48"/>
      <c r="I297" s="84"/>
      <c r="J297" s="70"/>
      <c r="K297" s="70"/>
      <c r="L297" s="356">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350000000000001" hidden="1" customHeight="1" outlineLevel="1">
      <c r="B298" s="453"/>
      <c r="C298" s="456"/>
      <c r="D298" s="23"/>
      <c r="E298" s="23"/>
      <c r="F298" s="47"/>
      <c r="G298" s="47"/>
      <c r="H298" s="48"/>
      <c r="I298" s="84"/>
      <c r="J298" s="70"/>
      <c r="K298" s="70"/>
      <c r="L298" s="356">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350000000000001" hidden="1" customHeight="1" outlineLevel="1">
      <c r="B299" s="453"/>
      <c r="C299" s="456"/>
      <c r="D299" s="23"/>
      <c r="E299" s="25"/>
      <c r="F299" s="50"/>
      <c r="G299" s="50"/>
      <c r="H299" s="51"/>
      <c r="I299" s="84"/>
      <c r="J299" s="70"/>
      <c r="K299" s="70"/>
      <c r="L299" s="356">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350000000000001" hidden="1" customHeight="1" outlineLevel="1">
      <c r="B300" s="453"/>
      <c r="C300" s="456"/>
      <c r="D300" s="23"/>
      <c r="E300" s="24"/>
      <c r="F300" s="49"/>
      <c r="G300" s="49"/>
      <c r="H300" s="48"/>
      <c r="I300" s="84"/>
      <c r="J300" s="70"/>
      <c r="K300" s="70"/>
      <c r="L300" s="356">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16.350000000000001" hidden="1" customHeight="1" outlineLevel="1">
      <c r="B301" s="453"/>
      <c r="C301" s="456"/>
      <c r="D301" s="23"/>
      <c r="E301" s="43"/>
      <c r="F301" s="47"/>
      <c r="G301" s="47"/>
      <c r="H301" s="95"/>
      <c r="I301" s="84"/>
      <c r="J301" s="70"/>
      <c r="K301" s="70"/>
      <c r="L301" s="356">
        <f t="shared" si="94"/>
        <v>0</v>
      </c>
      <c r="M301" s="84"/>
      <c r="N301" s="53"/>
      <c r="O301" s="53"/>
      <c r="P301" s="4">
        <f t="shared" si="99"/>
        <v>0</v>
      </c>
      <c r="Q301" s="53"/>
      <c r="R301" s="53"/>
      <c r="S301" s="53"/>
      <c r="T301" s="4">
        <f t="shared" si="95"/>
        <v>0</v>
      </c>
      <c r="U301" s="53"/>
      <c r="V301" s="53"/>
      <c r="W301" s="53"/>
      <c r="X301" s="7">
        <f t="shared" si="96"/>
        <v>0</v>
      </c>
      <c r="Y301" s="53"/>
      <c r="Z301" s="53"/>
      <c r="AA301" s="53"/>
      <c r="AB301" s="85">
        <f t="shared" si="97"/>
        <v>0</v>
      </c>
      <c r="AC301" s="84"/>
      <c r="AD301" s="53"/>
      <c r="AE301" s="53"/>
      <c r="AF301" s="4">
        <f t="shared" si="100"/>
        <v>0</v>
      </c>
      <c r="AG301" s="53"/>
      <c r="AH301" s="53"/>
      <c r="AI301" s="53"/>
      <c r="AJ301" s="4">
        <f t="shared" si="101"/>
        <v>0</v>
      </c>
      <c r="AK301" s="53"/>
      <c r="AL301" s="53"/>
      <c r="AM301" s="53"/>
      <c r="AN301" s="7">
        <f t="shared" si="102"/>
        <v>0</v>
      </c>
      <c r="AO301" s="53"/>
      <c r="AP301" s="53"/>
      <c r="AQ301" s="53"/>
      <c r="AR301" s="85">
        <f t="shared" si="103"/>
        <v>0</v>
      </c>
      <c r="AS301" s="53"/>
      <c r="AT301" s="53"/>
      <c r="AU301" s="53"/>
      <c r="AV301" s="53"/>
      <c r="AW301" s="85">
        <f t="shared" si="98"/>
        <v>0</v>
      </c>
    </row>
    <row r="302" spans="2:49" ht="25.35" customHeight="1" collapsed="1" thickBot="1">
      <c r="B302" s="454"/>
      <c r="C302" s="457"/>
      <c r="D302" s="301" t="s">
        <v>180</v>
      </c>
      <c r="E302" s="97"/>
      <c r="F302" s="97"/>
      <c r="G302" s="97"/>
      <c r="H302" s="98"/>
      <c r="I302" s="304"/>
      <c r="J302" s="305"/>
      <c r="K302" s="306"/>
      <c r="L302" s="354">
        <f>SUM(L252:L301)</f>
        <v>0</v>
      </c>
      <c r="M302" s="302">
        <f>SUM(M252:M301)</f>
        <v>0</v>
      </c>
      <c r="N302" s="302">
        <f>SUM(N252:N301)</f>
        <v>0</v>
      </c>
      <c r="O302" s="302">
        <f>SUM(O252:O301)</f>
        <v>0</v>
      </c>
      <c r="P302" s="308">
        <f t="shared" ref="P302" si="104">M302+N302+O302</f>
        <v>0</v>
      </c>
      <c r="Q302" s="302">
        <f>SUM(Q252:Q301)</f>
        <v>0</v>
      </c>
      <c r="R302" s="302">
        <f>SUM(R252:R301)</f>
        <v>0</v>
      </c>
      <c r="S302" s="302">
        <f>SUM(S252:S301)</f>
        <v>0</v>
      </c>
      <c r="T302" s="308">
        <f t="shared" ref="T302" si="105">Q302+R302+S302</f>
        <v>0</v>
      </c>
      <c r="U302" s="302">
        <f>SUM(U252:U301)</f>
        <v>0</v>
      </c>
      <c r="V302" s="302">
        <f>SUM(V252:V301)</f>
        <v>0</v>
      </c>
      <c r="W302" s="302">
        <f>SUM(W252:W301)</f>
        <v>0</v>
      </c>
      <c r="X302" s="309">
        <f t="shared" ref="X302" si="106">U302+V302+W302</f>
        <v>0</v>
      </c>
      <c r="Y302" s="302">
        <f>SUM(Y252:Y301)</f>
        <v>0</v>
      </c>
      <c r="Z302" s="302">
        <f>SUM(Z252:Z301)</f>
        <v>0</v>
      </c>
      <c r="AA302" s="302">
        <f>SUM(AA252:AA301)</f>
        <v>0</v>
      </c>
      <c r="AB302" s="310">
        <f t="shared" ref="AB302" si="107">Y302+Z302+AA302</f>
        <v>0</v>
      </c>
      <c r="AC302" s="302">
        <f>SUM(AC252:AC301)</f>
        <v>0</v>
      </c>
      <c r="AD302" s="302">
        <f>SUM(AD252:AD301)</f>
        <v>0</v>
      </c>
      <c r="AE302" s="302">
        <f>SUM(AE252:AE301)</f>
        <v>0</v>
      </c>
      <c r="AF302" s="308">
        <f t="shared" si="100"/>
        <v>0</v>
      </c>
      <c r="AG302" s="302">
        <f>SUM(AG252:AG301)</f>
        <v>0</v>
      </c>
      <c r="AH302" s="302">
        <f>SUM(AH252:AH301)</f>
        <v>0</v>
      </c>
      <c r="AI302" s="302">
        <f>SUM(AI252:AI301)</f>
        <v>0</v>
      </c>
      <c r="AJ302" s="308">
        <f t="shared" si="101"/>
        <v>0</v>
      </c>
      <c r="AK302" s="302">
        <f>SUM(AK252:AK301)</f>
        <v>0</v>
      </c>
      <c r="AL302" s="302">
        <f>SUM(AL252:AL301)</f>
        <v>0</v>
      </c>
      <c r="AM302" s="302">
        <f>SUM(AM252:AM301)</f>
        <v>0</v>
      </c>
      <c r="AN302" s="309">
        <f t="shared" si="102"/>
        <v>0</v>
      </c>
      <c r="AO302" s="302">
        <f>SUM(AO252:AO301)</f>
        <v>0</v>
      </c>
      <c r="AP302" s="302">
        <f>SUM(AP252:AP301)</f>
        <v>0</v>
      </c>
      <c r="AQ302" s="302">
        <f>SUM(AQ252:AQ301)</f>
        <v>0</v>
      </c>
      <c r="AR302" s="310">
        <f t="shared" si="103"/>
        <v>0</v>
      </c>
      <c r="AS302" s="302">
        <f>SUM(AS252:AS301)</f>
        <v>0</v>
      </c>
      <c r="AT302" s="302">
        <f>SUM(AT252:AT301)</f>
        <v>0</v>
      </c>
      <c r="AU302" s="302">
        <f>SUM(AU252:AU301)</f>
        <v>0</v>
      </c>
      <c r="AV302" s="302">
        <f>SUM(AV252:AV301)</f>
        <v>0</v>
      </c>
      <c r="AW302" s="310">
        <f>AS302+AT302+AU302+AV302</f>
        <v>0</v>
      </c>
    </row>
    <row r="303" spans="2:49" ht="16.350000000000001" hidden="1" customHeight="1" outlineLevel="1">
      <c r="B303" s="452" t="s">
        <v>185</v>
      </c>
      <c r="C303" s="455" t="s">
        <v>1</v>
      </c>
      <c r="D303" s="92" t="s">
        <v>170</v>
      </c>
      <c r="E303" s="92"/>
      <c r="F303" s="93"/>
      <c r="G303" s="93"/>
      <c r="H303" s="296" t="s">
        <v>169</v>
      </c>
      <c r="I303" s="286"/>
      <c r="J303" s="300"/>
      <c r="K303" s="300"/>
      <c r="L303" s="351">
        <f t="shared" ref="L303:L352" si="108">I303*J303*K303</f>
        <v>0</v>
      </c>
      <c r="M303" s="286"/>
      <c r="N303" s="287"/>
      <c r="O303" s="287"/>
      <c r="P303" s="288">
        <f>M303+N303+O303</f>
        <v>0</v>
      </c>
      <c r="Q303" s="287"/>
      <c r="R303" s="287"/>
      <c r="S303" s="287"/>
      <c r="T303" s="288">
        <f t="shared" ref="T303:T352" si="109">Q303+R303+S303</f>
        <v>0</v>
      </c>
      <c r="U303" s="287"/>
      <c r="V303" s="287"/>
      <c r="W303" s="287"/>
      <c r="X303" s="289">
        <f t="shared" ref="X303:X352" si="110">U303+V303+W303</f>
        <v>0</v>
      </c>
      <c r="Y303" s="287"/>
      <c r="Z303" s="287"/>
      <c r="AA303" s="287"/>
      <c r="AB303" s="290">
        <f t="shared" ref="AB303:AB352" si="111">Y303+Z303+AA303</f>
        <v>0</v>
      </c>
      <c r="AC303" s="286"/>
      <c r="AD303" s="287"/>
      <c r="AE303" s="287"/>
      <c r="AF303" s="288">
        <f>AC303+AD303+AE303</f>
        <v>0</v>
      </c>
      <c r="AG303" s="287"/>
      <c r="AH303" s="287"/>
      <c r="AI303" s="287"/>
      <c r="AJ303" s="288">
        <f t="shared" si="101"/>
        <v>0</v>
      </c>
      <c r="AK303" s="287"/>
      <c r="AL303" s="287"/>
      <c r="AM303" s="287"/>
      <c r="AN303" s="289">
        <f t="shared" si="102"/>
        <v>0</v>
      </c>
      <c r="AO303" s="287"/>
      <c r="AP303" s="287"/>
      <c r="AQ303" s="287"/>
      <c r="AR303" s="290">
        <f t="shared" si="103"/>
        <v>0</v>
      </c>
      <c r="AS303" s="287"/>
      <c r="AT303" s="287"/>
      <c r="AU303" s="287"/>
      <c r="AV303" s="287"/>
      <c r="AW303" s="290">
        <f t="shared" ref="AW303:AW352" si="112">AS303+AT303+AU303+AV303</f>
        <v>0</v>
      </c>
    </row>
    <row r="304" spans="2:49" ht="16.350000000000001" hidden="1" customHeight="1" outlineLevel="1">
      <c r="B304" s="453"/>
      <c r="C304" s="456"/>
      <c r="D304" s="23" t="s">
        <v>170</v>
      </c>
      <c r="E304" s="23"/>
      <c r="F304" s="47"/>
      <c r="G304" s="47"/>
      <c r="H304" s="95" t="s">
        <v>169</v>
      </c>
      <c r="I304" s="84"/>
      <c r="J304" s="70"/>
      <c r="K304" s="70"/>
      <c r="L304" s="352">
        <f t="shared" si="108"/>
        <v>0</v>
      </c>
      <c r="M304" s="84"/>
      <c r="N304" s="53"/>
      <c r="O304" s="53"/>
      <c r="P304" s="4"/>
      <c r="Q304" s="53"/>
      <c r="R304" s="53"/>
      <c r="S304" s="53"/>
      <c r="T304" s="4">
        <f t="shared" si="109"/>
        <v>0</v>
      </c>
      <c r="U304" s="53"/>
      <c r="V304" s="53"/>
      <c r="W304" s="53"/>
      <c r="X304" s="7">
        <f t="shared" si="110"/>
        <v>0</v>
      </c>
      <c r="Y304" s="53"/>
      <c r="Z304" s="53"/>
      <c r="AA304" s="53"/>
      <c r="AB304" s="85">
        <f t="shared" si="111"/>
        <v>0</v>
      </c>
      <c r="AC304" s="84"/>
      <c r="AD304" s="53"/>
      <c r="AE304" s="53"/>
      <c r="AF304" s="4"/>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350000000000001" hidden="1" customHeight="1" outlineLevel="1">
      <c r="B305" s="453"/>
      <c r="C305" s="456"/>
      <c r="D305" s="23" t="s">
        <v>170</v>
      </c>
      <c r="E305" s="23"/>
      <c r="F305" s="47"/>
      <c r="G305" s="47"/>
      <c r="H305" s="95" t="s">
        <v>171</v>
      </c>
      <c r="I305" s="84"/>
      <c r="J305" s="70"/>
      <c r="K305" s="70"/>
      <c r="L305" s="352">
        <f t="shared" si="108"/>
        <v>0</v>
      </c>
      <c r="M305" s="84"/>
      <c r="N305" s="53"/>
      <c r="O305" s="53"/>
      <c r="P305" s="4">
        <f t="shared" ref="P305:P352" si="113">M305+N305+O305</f>
        <v>0</v>
      </c>
      <c r="Q305" s="53"/>
      <c r="R305" s="53"/>
      <c r="S305" s="53"/>
      <c r="T305" s="4">
        <f t="shared" si="109"/>
        <v>0</v>
      </c>
      <c r="U305" s="53"/>
      <c r="V305" s="53"/>
      <c r="W305" s="53"/>
      <c r="X305" s="7">
        <f t="shared" si="110"/>
        <v>0</v>
      </c>
      <c r="Y305" s="53"/>
      <c r="Z305" s="53"/>
      <c r="AA305" s="53"/>
      <c r="AB305" s="85">
        <f t="shared" si="111"/>
        <v>0</v>
      </c>
      <c r="AC305" s="84"/>
      <c r="AD305" s="53"/>
      <c r="AE305" s="53"/>
      <c r="AF305" s="4">
        <f t="shared" ref="AF305:AF353" si="114">AC305+AD305+AE305</f>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350000000000001" hidden="1" customHeight="1" outlineLevel="1">
      <c r="B306" s="453"/>
      <c r="C306" s="456"/>
      <c r="D306" s="23" t="s">
        <v>170</v>
      </c>
      <c r="E306" s="23"/>
      <c r="F306" s="47"/>
      <c r="G306" s="47"/>
      <c r="H306" s="95" t="s">
        <v>172</v>
      </c>
      <c r="I306" s="84"/>
      <c r="J306" s="70"/>
      <c r="K306" s="70"/>
      <c r="L306" s="352">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350000000000001" hidden="1" customHeight="1" outlineLevel="1">
      <c r="B307" s="453"/>
      <c r="C307" s="456"/>
      <c r="D307" s="23" t="s">
        <v>170</v>
      </c>
      <c r="E307" s="24"/>
      <c r="F307" s="49"/>
      <c r="G307" s="49"/>
      <c r="H307" s="95" t="s">
        <v>173</v>
      </c>
      <c r="I307" s="84"/>
      <c r="J307" s="70"/>
      <c r="K307" s="70"/>
      <c r="L307" s="352">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350000000000001" hidden="1" customHeight="1" outlineLevel="1">
      <c r="B308" s="453"/>
      <c r="C308" s="456"/>
      <c r="D308" s="23" t="s">
        <v>170</v>
      </c>
      <c r="E308" s="23"/>
      <c r="F308" s="47"/>
      <c r="G308" s="47"/>
      <c r="H308" s="95" t="s">
        <v>174</v>
      </c>
      <c r="I308" s="84"/>
      <c r="J308" s="70"/>
      <c r="K308" s="70"/>
      <c r="L308" s="352">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350000000000001" hidden="1" customHeight="1" outlineLevel="1">
      <c r="B309" s="453"/>
      <c r="C309" s="456"/>
      <c r="D309" s="23" t="s">
        <v>175</v>
      </c>
      <c r="E309" s="25"/>
      <c r="F309" s="50"/>
      <c r="G309" s="50"/>
      <c r="H309" s="96"/>
      <c r="I309" s="84"/>
      <c r="J309" s="70"/>
      <c r="K309" s="70"/>
      <c r="L309" s="352">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350000000000001" hidden="1" customHeight="1" outlineLevel="1">
      <c r="B310" s="453"/>
      <c r="C310" s="456"/>
      <c r="D310" s="23" t="s">
        <v>176</v>
      </c>
      <c r="E310" s="24"/>
      <c r="F310" s="49"/>
      <c r="G310" s="49"/>
      <c r="H310" s="95"/>
      <c r="I310" s="84"/>
      <c r="J310" s="70"/>
      <c r="K310" s="70"/>
      <c r="L310" s="352">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350000000000001" hidden="1" customHeight="1" outlineLevel="1">
      <c r="B311" s="453"/>
      <c r="C311" s="456"/>
      <c r="D311" s="23" t="s">
        <v>177</v>
      </c>
      <c r="E311" s="23"/>
      <c r="F311" s="47"/>
      <c r="G311" s="47"/>
      <c r="H311" s="48"/>
      <c r="I311" s="84"/>
      <c r="J311" s="70"/>
      <c r="K311" s="70"/>
      <c r="L311" s="352">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350000000000001" hidden="1" customHeight="1" outlineLevel="1">
      <c r="B312" s="453"/>
      <c r="C312" s="456"/>
      <c r="D312" s="23" t="s">
        <v>178</v>
      </c>
      <c r="E312" s="23"/>
      <c r="F312" s="47"/>
      <c r="G312" s="47"/>
      <c r="H312" s="48"/>
      <c r="I312" s="84"/>
      <c r="J312" s="70"/>
      <c r="K312" s="70"/>
      <c r="L312" s="352">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350000000000001" hidden="1" customHeight="1" outlineLevel="1">
      <c r="B313" s="453"/>
      <c r="C313" s="456"/>
      <c r="D313" s="23" t="s">
        <v>179</v>
      </c>
      <c r="E313" s="23"/>
      <c r="F313" s="47"/>
      <c r="G313" s="47"/>
      <c r="H313" s="48"/>
      <c r="I313" s="84"/>
      <c r="J313" s="70"/>
      <c r="K313" s="70"/>
      <c r="L313" s="352">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350000000000001" hidden="1" customHeight="1" outlineLevel="1">
      <c r="B314" s="453"/>
      <c r="C314" s="456"/>
      <c r="D314" s="23" t="s">
        <v>63</v>
      </c>
      <c r="E314" s="23"/>
      <c r="F314" s="47"/>
      <c r="G314" s="47"/>
      <c r="H314" s="48"/>
      <c r="I314" s="84"/>
      <c r="J314" s="70"/>
      <c r="K314" s="70"/>
      <c r="L314" s="352">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350000000000001" hidden="1" customHeight="1" outlineLevel="1">
      <c r="B315" s="453"/>
      <c r="C315" s="456"/>
      <c r="D315" s="23" t="s">
        <v>66</v>
      </c>
      <c r="E315" s="23"/>
      <c r="F315" s="47"/>
      <c r="G315" s="47"/>
      <c r="H315" s="48"/>
      <c r="I315" s="84"/>
      <c r="J315" s="70"/>
      <c r="K315" s="70"/>
      <c r="L315" s="352">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350000000000001" hidden="1" customHeight="1" outlineLevel="1">
      <c r="B316" s="453"/>
      <c r="C316" s="456"/>
      <c r="D316" s="23" t="s">
        <v>66</v>
      </c>
      <c r="E316" s="23"/>
      <c r="F316" s="47"/>
      <c r="G316" s="47"/>
      <c r="H316" s="48"/>
      <c r="I316" s="84"/>
      <c r="J316" s="70"/>
      <c r="K316" s="70"/>
      <c r="L316" s="352">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350000000000001" hidden="1" customHeight="1" outlineLevel="1">
      <c r="B317" s="453"/>
      <c r="C317" s="456"/>
      <c r="D317" s="23"/>
      <c r="E317" s="23"/>
      <c r="F317" s="47"/>
      <c r="G317" s="47"/>
      <c r="H317" s="48"/>
      <c r="I317" s="84"/>
      <c r="J317" s="70"/>
      <c r="K317" s="70"/>
      <c r="L317" s="352">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350000000000001" hidden="1" customHeight="1" outlineLevel="1">
      <c r="B318" s="453"/>
      <c r="C318" s="456"/>
      <c r="D318" s="23"/>
      <c r="E318" s="23"/>
      <c r="F318" s="47"/>
      <c r="G318" s="47"/>
      <c r="H318" s="48"/>
      <c r="I318" s="84"/>
      <c r="J318" s="70"/>
      <c r="K318" s="70"/>
      <c r="L318" s="352">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350000000000001" hidden="1" customHeight="1" outlineLevel="1">
      <c r="B319" s="453"/>
      <c r="C319" s="456"/>
      <c r="D319" s="23"/>
      <c r="E319" s="23"/>
      <c r="F319" s="47"/>
      <c r="G319" s="47"/>
      <c r="H319" s="48"/>
      <c r="I319" s="84"/>
      <c r="J319" s="70"/>
      <c r="K319" s="70"/>
      <c r="L319" s="352">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350000000000001" hidden="1" customHeight="1" outlineLevel="1">
      <c r="B320" s="453"/>
      <c r="C320" s="456"/>
      <c r="D320" s="23"/>
      <c r="E320" s="23"/>
      <c r="F320" s="47"/>
      <c r="G320" s="47"/>
      <c r="H320" s="48"/>
      <c r="I320" s="84"/>
      <c r="J320" s="70"/>
      <c r="K320" s="70"/>
      <c r="L320" s="352">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350000000000001" hidden="1" customHeight="1" outlineLevel="1">
      <c r="B321" s="453"/>
      <c r="C321" s="456"/>
      <c r="D321" s="23"/>
      <c r="E321" s="23"/>
      <c r="F321" s="47"/>
      <c r="G321" s="47"/>
      <c r="H321" s="48"/>
      <c r="I321" s="84"/>
      <c r="J321" s="70"/>
      <c r="K321" s="70"/>
      <c r="L321" s="352">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350000000000001" hidden="1" customHeight="1" outlineLevel="1">
      <c r="B322" s="453"/>
      <c r="C322" s="456"/>
      <c r="D322" s="23"/>
      <c r="E322" s="23"/>
      <c r="F322" s="47"/>
      <c r="G322" s="47"/>
      <c r="H322" s="48"/>
      <c r="I322" s="84"/>
      <c r="J322" s="70"/>
      <c r="K322" s="70"/>
      <c r="L322" s="352">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350000000000001" hidden="1" customHeight="1" outlineLevel="1">
      <c r="B323" s="453"/>
      <c r="C323" s="456"/>
      <c r="D323" s="23"/>
      <c r="E323" s="23"/>
      <c r="F323" s="47"/>
      <c r="G323" s="47"/>
      <c r="H323" s="48"/>
      <c r="I323" s="84"/>
      <c r="J323" s="70"/>
      <c r="K323" s="70"/>
      <c r="L323" s="352">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350000000000001" hidden="1" customHeight="1" outlineLevel="1">
      <c r="B324" s="453"/>
      <c r="C324" s="456"/>
      <c r="D324" s="23"/>
      <c r="E324" s="23"/>
      <c r="F324" s="47"/>
      <c r="G324" s="47"/>
      <c r="H324" s="48"/>
      <c r="I324" s="84"/>
      <c r="J324" s="70"/>
      <c r="K324" s="70"/>
      <c r="L324" s="352">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350000000000001" hidden="1" customHeight="1" outlineLevel="1">
      <c r="B325" s="453"/>
      <c r="C325" s="456"/>
      <c r="D325" s="23"/>
      <c r="E325" s="23"/>
      <c r="F325" s="47"/>
      <c r="G325" s="47"/>
      <c r="H325" s="48"/>
      <c r="I325" s="84"/>
      <c r="J325" s="70"/>
      <c r="K325" s="70"/>
      <c r="L325" s="352">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350000000000001" hidden="1" customHeight="1" outlineLevel="1">
      <c r="B326" s="453"/>
      <c r="C326" s="456"/>
      <c r="D326" s="23"/>
      <c r="E326" s="23"/>
      <c r="F326" s="47"/>
      <c r="G326" s="47"/>
      <c r="H326" s="48"/>
      <c r="I326" s="84"/>
      <c r="J326" s="70"/>
      <c r="K326" s="70"/>
      <c r="L326" s="352">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350000000000001" hidden="1" customHeight="1" outlineLevel="1">
      <c r="B327" s="453"/>
      <c r="C327" s="456"/>
      <c r="D327" s="23"/>
      <c r="E327" s="23"/>
      <c r="F327" s="47"/>
      <c r="G327" s="47"/>
      <c r="H327" s="48"/>
      <c r="I327" s="84"/>
      <c r="J327" s="70"/>
      <c r="K327" s="70"/>
      <c r="L327" s="352">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350000000000001" hidden="1" customHeight="1" outlineLevel="1">
      <c r="B328" s="453"/>
      <c r="C328" s="456"/>
      <c r="D328" s="23"/>
      <c r="E328" s="23"/>
      <c r="F328" s="47"/>
      <c r="G328" s="47"/>
      <c r="H328" s="48"/>
      <c r="I328" s="84"/>
      <c r="J328" s="70"/>
      <c r="K328" s="70"/>
      <c r="L328" s="352">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350000000000001" hidden="1" customHeight="1" outlineLevel="1">
      <c r="B329" s="453"/>
      <c r="C329" s="456"/>
      <c r="D329" s="23"/>
      <c r="E329" s="23"/>
      <c r="F329" s="47"/>
      <c r="G329" s="47"/>
      <c r="H329" s="48"/>
      <c r="I329" s="84"/>
      <c r="J329" s="70"/>
      <c r="K329" s="70"/>
      <c r="L329" s="352">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350000000000001" hidden="1" customHeight="1" outlineLevel="1">
      <c r="B330" s="453"/>
      <c r="C330" s="456"/>
      <c r="D330" s="23"/>
      <c r="E330" s="23"/>
      <c r="F330" s="47"/>
      <c r="G330" s="47"/>
      <c r="H330" s="48"/>
      <c r="I330" s="84"/>
      <c r="J330" s="70"/>
      <c r="K330" s="70"/>
      <c r="L330" s="352">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350000000000001" hidden="1" customHeight="1" outlineLevel="1">
      <c r="B331" s="453"/>
      <c r="C331" s="456"/>
      <c r="D331" s="23"/>
      <c r="E331" s="23"/>
      <c r="F331" s="47"/>
      <c r="G331" s="47"/>
      <c r="H331" s="48"/>
      <c r="I331" s="84"/>
      <c r="J331" s="70"/>
      <c r="K331" s="70"/>
      <c r="L331" s="352">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350000000000001" hidden="1" customHeight="1" outlineLevel="1">
      <c r="B332" s="453"/>
      <c r="C332" s="456"/>
      <c r="D332" s="23"/>
      <c r="E332" s="23"/>
      <c r="F332" s="47"/>
      <c r="G332" s="47"/>
      <c r="H332" s="48"/>
      <c r="I332" s="84"/>
      <c r="J332" s="70"/>
      <c r="K332" s="70"/>
      <c r="L332" s="352">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350000000000001" hidden="1" customHeight="1" outlineLevel="1">
      <c r="B333" s="453"/>
      <c r="C333" s="456"/>
      <c r="D333" s="23"/>
      <c r="E333" s="23"/>
      <c r="F333" s="47"/>
      <c r="G333" s="47"/>
      <c r="H333" s="48"/>
      <c r="I333" s="84"/>
      <c r="J333" s="70"/>
      <c r="K333" s="70"/>
      <c r="L333" s="352">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350000000000001" hidden="1" customHeight="1" outlineLevel="1">
      <c r="B334" s="453"/>
      <c r="C334" s="456"/>
      <c r="D334" s="23"/>
      <c r="E334" s="23"/>
      <c r="F334" s="47"/>
      <c r="G334" s="47"/>
      <c r="H334" s="48"/>
      <c r="I334" s="84"/>
      <c r="J334" s="70"/>
      <c r="K334" s="70"/>
      <c r="L334" s="352">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350000000000001" hidden="1" customHeight="1" outlineLevel="1">
      <c r="B335" s="453"/>
      <c r="C335" s="456"/>
      <c r="D335" s="23"/>
      <c r="E335" s="23"/>
      <c r="F335" s="47"/>
      <c r="G335" s="47"/>
      <c r="H335" s="48"/>
      <c r="I335" s="84"/>
      <c r="J335" s="70"/>
      <c r="K335" s="70"/>
      <c r="L335" s="352">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350000000000001" hidden="1" customHeight="1" outlineLevel="1">
      <c r="B336" s="453"/>
      <c r="C336" s="456"/>
      <c r="D336" s="23"/>
      <c r="E336" s="23"/>
      <c r="F336" s="47"/>
      <c r="G336" s="47"/>
      <c r="H336" s="48"/>
      <c r="I336" s="84"/>
      <c r="J336" s="70"/>
      <c r="K336" s="70"/>
      <c r="L336" s="352">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350000000000001" hidden="1" customHeight="1" outlineLevel="1">
      <c r="B337" s="453"/>
      <c r="C337" s="456"/>
      <c r="D337" s="23"/>
      <c r="E337" s="23"/>
      <c r="F337" s="47"/>
      <c r="G337" s="47"/>
      <c r="H337" s="48"/>
      <c r="I337" s="84"/>
      <c r="J337" s="70"/>
      <c r="K337" s="70"/>
      <c r="L337" s="352">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350000000000001" hidden="1" customHeight="1" outlineLevel="1">
      <c r="B338" s="453"/>
      <c r="C338" s="456"/>
      <c r="D338" s="23"/>
      <c r="E338" s="23"/>
      <c r="F338" s="47"/>
      <c r="G338" s="47"/>
      <c r="H338" s="48"/>
      <c r="I338" s="84"/>
      <c r="J338" s="70"/>
      <c r="K338" s="70"/>
      <c r="L338" s="352">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350000000000001" hidden="1" customHeight="1" outlineLevel="1">
      <c r="B339" s="453"/>
      <c r="C339" s="456"/>
      <c r="D339" s="23"/>
      <c r="E339" s="23"/>
      <c r="F339" s="47"/>
      <c r="G339" s="47"/>
      <c r="H339" s="48"/>
      <c r="I339" s="84"/>
      <c r="J339" s="70"/>
      <c r="K339" s="70"/>
      <c r="L339" s="352">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350000000000001" hidden="1" customHeight="1" outlineLevel="1">
      <c r="B340" s="453"/>
      <c r="C340" s="456"/>
      <c r="D340" s="23"/>
      <c r="E340" s="23"/>
      <c r="F340" s="47"/>
      <c r="G340" s="47"/>
      <c r="H340" s="48"/>
      <c r="I340" s="84"/>
      <c r="J340" s="70"/>
      <c r="K340" s="70"/>
      <c r="L340" s="352">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si="101"/>
        <v>0</v>
      </c>
      <c r="AK340" s="53"/>
      <c r="AL340" s="53"/>
      <c r="AM340" s="53"/>
      <c r="AN340" s="7">
        <f t="shared" si="102"/>
        <v>0</v>
      </c>
      <c r="AO340" s="53"/>
      <c r="AP340" s="53"/>
      <c r="AQ340" s="53"/>
      <c r="AR340" s="85">
        <f t="shared" si="103"/>
        <v>0</v>
      </c>
      <c r="AS340" s="53"/>
      <c r="AT340" s="53"/>
      <c r="AU340" s="53"/>
      <c r="AV340" s="53"/>
      <c r="AW340" s="85">
        <f t="shared" si="112"/>
        <v>0</v>
      </c>
    </row>
    <row r="341" spans="2:49" ht="16.350000000000001" hidden="1" customHeight="1" outlineLevel="1">
      <c r="B341" s="453"/>
      <c r="C341" s="456"/>
      <c r="D341" s="23"/>
      <c r="E341" s="23"/>
      <c r="F341" s="47"/>
      <c r="G341" s="47"/>
      <c r="H341" s="48"/>
      <c r="I341" s="84"/>
      <c r="J341" s="70"/>
      <c r="K341" s="70"/>
      <c r="L341" s="352">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ref="AJ341:AJ404" si="115">AG341+AH341+AI341</f>
        <v>0</v>
      </c>
      <c r="AK341" s="53"/>
      <c r="AL341" s="53"/>
      <c r="AM341" s="53"/>
      <c r="AN341" s="7">
        <f t="shared" ref="AN341:AN404" si="116">AK341+AL341+AM341</f>
        <v>0</v>
      </c>
      <c r="AO341" s="53"/>
      <c r="AP341" s="53"/>
      <c r="AQ341" s="53"/>
      <c r="AR341" s="85">
        <f t="shared" ref="AR341:AR404" si="117">AO341+AP341+AQ341</f>
        <v>0</v>
      </c>
      <c r="AS341" s="53"/>
      <c r="AT341" s="53"/>
      <c r="AU341" s="53"/>
      <c r="AV341" s="53"/>
      <c r="AW341" s="85">
        <f t="shared" si="112"/>
        <v>0</v>
      </c>
    </row>
    <row r="342" spans="2:49" ht="16.350000000000001" hidden="1" customHeight="1" outlineLevel="1">
      <c r="B342" s="453"/>
      <c r="C342" s="456"/>
      <c r="D342" s="23"/>
      <c r="E342" s="23"/>
      <c r="F342" s="47"/>
      <c r="G342" s="47"/>
      <c r="H342" s="48"/>
      <c r="I342" s="84"/>
      <c r="J342" s="70"/>
      <c r="K342" s="70"/>
      <c r="L342" s="352">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350000000000001" hidden="1" customHeight="1" outlineLevel="1">
      <c r="B343" s="453"/>
      <c r="C343" s="456"/>
      <c r="D343" s="23"/>
      <c r="E343" s="23"/>
      <c r="F343" s="47"/>
      <c r="G343" s="47"/>
      <c r="H343" s="48"/>
      <c r="I343" s="84"/>
      <c r="J343" s="70"/>
      <c r="K343" s="70"/>
      <c r="L343" s="352">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350000000000001" hidden="1" customHeight="1" outlineLevel="1">
      <c r="B344" s="453"/>
      <c r="C344" s="456"/>
      <c r="D344" s="23"/>
      <c r="E344" s="24"/>
      <c r="F344" s="49"/>
      <c r="G344" s="49"/>
      <c r="H344" s="48"/>
      <c r="I344" s="84"/>
      <c r="J344" s="70"/>
      <c r="K344" s="70"/>
      <c r="L344" s="352">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350000000000001" hidden="1" customHeight="1" outlineLevel="1">
      <c r="B345" s="453"/>
      <c r="C345" s="456"/>
      <c r="D345" s="23"/>
      <c r="E345" s="23"/>
      <c r="F345" s="47"/>
      <c r="G345" s="47"/>
      <c r="H345" s="48"/>
      <c r="I345" s="84"/>
      <c r="J345" s="70"/>
      <c r="K345" s="70"/>
      <c r="L345" s="352">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350000000000001" hidden="1" customHeight="1" outlineLevel="1">
      <c r="B346" s="453"/>
      <c r="C346" s="456"/>
      <c r="D346" s="23"/>
      <c r="E346" s="23"/>
      <c r="F346" s="47"/>
      <c r="G346" s="47"/>
      <c r="H346" s="48"/>
      <c r="I346" s="84"/>
      <c r="J346" s="70"/>
      <c r="K346" s="70"/>
      <c r="L346" s="352">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350000000000001" hidden="1" customHeight="1" outlineLevel="1">
      <c r="B347" s="453"/>
      <c r="C347" s="456"/>
      <c r="D347" s="23"/>
      <c r="E347" s="23"/>
      <c r="F347" s="47"/>
      <c r="G347" s="47"/>
      <c r="H347" s="48"/>
      <c r="I347" s="84"/>
      <c r="J347" s="70"/>
      <c r="K347" s="70"/>
      <c r="L347" s="352">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350000000000001" hidden="1" customHeight="1" outlineLevel="1">
      <c r="B348" s="453"/>
      <c r="C348" s="456"/>
      <c r="D348" s="23"/>
      <c r="E348" s="24"/>
      <c r="F348" s="49"/>
      <c r="G348" s="49"/>
      <c r="H348" s="48"/>
      <c r="I348" s="84"/>
      <c r="J348" s="70"/>
      <c r="K348" s="70"/>
      <c r="L348" s="352">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350000000000001" hidden="1" customHeight="1" outlineLevel="1">
      <c r="B349" s="453"/>
      <c r="C349" s="456"/>
      <c r="D349" s="23"/>
      <c r="E349" s="23"/>
      <c r="F349" s="47"/>
      <c r="G349" s="47"/>
      <c r="H349" s="48"/>
      <c r="I349" s="84"/>
      <c r="J349" s="70"/>
      <c r="K349" s="70"/>
      <c r="L349" s="352">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350000000000001" hidden="1" customHeight="1" outlineLevel="1">
      <c r="B350" s="453"/>
      <c r="C350" s="456"/>
      <c r="D350" s="23"/>
      <c r="E350" s="25"/>
      <c r="F350" s="50"/>
      <c r="G350" s="50"/>
      <c r="H350" s="51"/>
      <c r="I350" s="84"/>
      <c r="J350" s="70"/>
      <c r="K350" s="70"/>
      <c r="L350" s="352">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350000000000001" hidden="1" customHeight="1" outlineLevel="1">
      <c r="B351" s="453"/>
      <c r="C351" s="456"/>
      <c r="D351" s="23"/>
      <c r="E351" s="24"/>
      <c r="F351" s="49"/>
      <c r="G351" s="49"/>
      <c r="H351" s="48"/>
      <c r="I351" s="84"/>
      <c r="J351" s="70"/>
      <c r="K351" s="70"/>
      <c r="L351" s="352">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16.350000000000001" hidden="1" customHeight="1" outlineLevel="1">
      <c r="B352" s="453"/>
      <c r="C352" s="456"/>
      <c r="D352" s="23"/>
      <c r="E352" s="43"/>
      <c r="F352" s="47"/>
      <c r="G352" s="47"/>
      <c r="H352" s="95"/>
      <c r="I352" s="84"/>
      <c r="J352" s="70"/>
      <c r="K352" s="70"/>
      <c r="L352" s="352">
        <f t="shared" si="108"/>
        <v>0</v>
      </c>
      <c r="M352" s="84"/>
      <c r="N352" s="53"/>
      <c r="O352" s="53"/>
      <c r="P352" s="4">
        <f t="shared" si="113"/>
        <v>0</v>
      </c>
      <c r="Q352" s="53"/>
      <c r="R352" s="53"/>
      <c r="S352" s="53"/>
      <c r="T352" s="4">
        <f t="shared" si="109"/>
        <v>0</v>
      </c>
      <c r="U352" s="53"/>
      <c r="V352" s="53"/>
      <c r="W352" s="53"/>
      <c r="X352" s="7">
        <f t="shared" si="110"/>
        <v>0</v>
      </c>
      <c r="Y352" s="53"/>
      <c r="Z352" s="53"/>
      <c r="AA352" s="53"/>
      <c r="AB352" s="85">
        <f t="shared" si="111"/>
        <v>0</v>
      </c>
      <c r="AC352" s="84"/>
      <c r="AD352" s="53"/>
      <c r="AE352" s="53"/>
      <c r="AF352" s="4">
        <f t="shared" si="114"/>
        <v>0</v>
      </c>
      <c r="AG352" s="53"/>
      <c r="AH352" s="53"/>
      <c r="AI352" s="53"/>
      <c r="AJ352" s="4">
        <f t="shared" si="115"/>
        <v>0</v>
      </c>
      <c r="AK352" s="53"/>
      <c r="AL352" s="53"/>
      <c r="AM352" s="53"/>
      <c r="AN352" s="7">
        <f t="shared" si="116"/>
        <v>0</v>
      </c>
      <c r="AO352" s="53"/>
      <c r="AP352" s="53"/>
      <c r="AQ352" s="53"/>
      <c r="AR352" s="85">
        <f t="shared" si="117"/>
        <v>0</v>
      </c>
      <c r="AS352" s="53"/>
      <c r="AT352" s="53"/>
      <c r="AU352" s="53"/>
      <c r="AV352" s="53"/>
      <c r="AW352" s="85">
        <f t="shared" si="112"/>
        <v>0</v>
      </c>
    </row>
    <row r="353" spans="2:49" ht="25.35" customHeight="1" collapsed="1" thickBot="1">
      <c r="B353" s="454"/>
      <c r="C353" s="457"/>
      <c r="D353" s="301" t="s">
        <v>180</v>
      </c>
      <c r="E353" s="97"/>
      <c r="F353" s="97"/>
      <c r="G353" s="97"/>
      <c r="H353" s="98"/>
      <c r="I353" s="304"/>
      <c r="J353" s="305"/>
      <c r="K353" s="306"/>
      <c r="L353" s="354">
        <f>SUM(L303:L352)</f>
        <v>0</v>
      </c>
      <c r="M353" s="302">
        <f>SUM(M303:M352)</f>
        <v>0</v>
      </c>
      <c r="N353" s="302">
        <f>SUM(N303:N352)</f>
        <v>0</v>
      </c>
      <c r="O353" s="302">
        <f>SUM(O303:O352)</f>
        <v>0</v>
      </c>
      <c r="P353" s="308">
        <f t="shared" ref="P353" si="118">M353+N353+O353</f>
        <v>0</v>
      </c>
      <c r="Q353" s="302">
        <f>SUM(Q303:Q352)</f>
        <v>0</v>
      </c>
      <c r="R353" s="302">
        <f>SUM(R303:R352)</f>
        <v>0</v>
      </c>
      <c r="S353" s="302">
        <f>SUM(S303:S352)</f>
        <v>0</v>
      </c>
      <c r="T353" s="308">
        <f t="shared" ref="T353" si="119">Q353+R353+S353</f>
        <v>0</v>
      </c>
      <c r="U353" s="302">
        <f>SUM(U303:U352)</f>
        <v>0</v>
      </c>
      <c r="V353" s="302">
        <f>SUM(V303:V352)</f>
        <v>0</v>
      </c>
      <c r="W353" s="302">
        <f>SUM(W303:W352)</f>
        <v>0</v>
      </c>
      <c r="X353" s="309">
        <f t="shared" ref="X353" si="120">U353+V353+W353</f>
        <v>0</v>
      </c>
      <c r="Y353" s="302">
        <f>SUM(Y303:Y352)</f>
        <v>0</v>
      </c>
      <c r="Z353" s="302">
        <f>SUM(Z303:Z352)</f>
        <v>0</v>
      </c>
      <c r="AA353" s="302">
        <f>SUM(AA303:AA352)</f>
        <v>0</v>
      </c>
      <c r="AB353" s="310">
        <f t="shared" ref="AB353" si="121">Y353+Z353+AA353</f>
        <v>0</v>
      </c>
      <c r="AC353" s="302">
        <f>SUM(AC303:AC352)</f>
        <v>0</v>
      </c>
      <c r="AD353" s="302">
        <f>SUM(AD303:AD352)</f>
        <v>0</v>
      </c>
      <c r="AE353" s="302">
        <f>SUM(AE303:AE352)</f>
        <v>0</v>
      </c>
      <c r="AF353" s="308">
        <f t="shared" si="114"/>
        <v>0</v>
      </c>
      <c r="AG353" s="302">
        <f>SUM(AG303:AG352)</f>
        <v>0</v>
      </c>
      <c r="AH353" s="302">
        <f>SUM(AH303:AH352)</f>
        <v>0</v>
      </c>
      <c r="AI353" s="302">
        <f>SUM(AI303:AI352)</f>
        <v>0</v>
      </c>
      <c r="AJ353" s="308">
        <f t="shared" si="115"/>
        <v>0</v>
      </c>
      <c r="AK353" s="302">
        <f>SUM(AK303:AK352)</f>
        <v>0</v>
      </c>
      <c r="AL353" s="302">
        <f>SUM(AL303:AL352)</f>
        <v>0</v>
      </c>
      <c r="AM353" s="302">
        <f>SUM(AM303:AM352)</f>
        <v>0</v>
      </c>
      <c r="AN353" s="309">
        <f t="shared" si="116"/>
        <v>0</v>
      </c>
      <c r="AO353" s="302">
        <f>SUM(AO303:AO352)</f>
        <v>0</v>
      </c>
      <c r="AP353" s="302">
        <f>SUM(AP303:AP352)</f>
        <v>0</v>
      </c>
      <c r="AQ353" s="302">
        <f>SUM(AQ303:AQ352)</f>
        <v>0</v>
      </c>
      <c r="AR353" s="310">
        <f t="shared" si="117"/>
        <v>0</v>
      </c>
      <c r="AS353" s="302">
        <f>SUM(AS303:AS352)</f>
        <v>0</v>
      </c>
      <c r="AT353" s="302">
        <f>SUM(AT303:AT352)</f>
        <v>0</v>
      </c>
      <c r="AU353" s="302">
        <f>SUM(AU303:AU352)</f>
        <v>0</v>
      </c>
      <c r="AV353" s="302">
        <f>SUM(AV303:AV352)</f>
        <v>0</v>
      </c>
      <c r="AW353" s="310">
        <f>AS353+AT353+AU353+AV353</f>
        <v>0</v>
      </c>
    </row>
    <row r="354" spans="2:49" ht="16.350000000000001" hidden="1" customHeight="1" outlineLevel="1">
      <c r="B354" s="452" t="s">
        <v>186</v>
      </c>
      <c r="C354" s="455" t="s">
        <v>1</v>
      </c>
      <c r="D354" s="92" t="s">
        <v>170</v>
      </c>
      <c r="E354" s="92"/>
      <c r="F354" s="93"/>
      <c r="G354" s="93"/>
      <c r="H354" s="296" t="s">
        <v>169</v>
      </c>
      <c r="I354" s="286"/>
      <c r="J354" s="300"/>
      <c r="K354" s="300"/>
      <c r="L354" s="351">
        <f t="shared" ref="L354:L403" si="122">I354*J354*K354</f>
        <v>0</v>
      </c>
      <c r="M354" s="286"/>
      <c r="N354" s="287"/>
      <c r="O354" s="287"/>
      <c r="P354" s="288">
        <f>M354+N354+O354</f>
        <v>0</v>
      </c>
      <c r="Q354" s="287"/>
      <c r="R354" s="287"/>
      <c r="S354" s="287"/>
      <c r="T354" s="288">
        <f t="shared" ref="T354:T403" si="123">Q354+R354+S354</f>
        <v>0</v>
      </c>
      <c r="U354" s="287"/>
      <c r="V354" s="287"/>
      <c r="W354" s="287"/>
      <c r="X354" s="289">
        <f t="shared" ref="X354:X403" si="124">U354+V354+W354</f>
        <v>0</v>
      </c>
      <c r="Y354" s="287"/>
      <c r="Z354" s="287"/>
      <c r="AA354" s="287"/>
      <c r="AB354" s="290">
        <f t="shared" ref="AB354:AB403" si="125">Y354+Z354+AA354</f>
        <v>0</v>
      </c>
      <c r="AC354" s="286"/>
      <c r="AD354" s="287"/>
      <c r="AE354" s="287"/>
      <c r="AF354" s="288">
        <f>AC354+AD354+AE354</f>
        <v>0</v>
      </c>
      <c r="AG354" s="287"/>
      <c r="AH354" s="287"/>
      <c r="AI354" s="287"/>
      <c r="AJ354" s="288">
        <f t="shared" si="115"/>
        <v>0</v>
      </c>
      <c r="AK354" s="287"/>
      <c r="AL354" s="287"/>
      <c r="AM354" s="287"/>
      <c r="AN354" s="289">
        <f t="shared" si="116"/>
        <v>0</v>
      </c>
      <c r="AO354" s="287"/>
      <c r="AP354" s="287"/>
      <c r="AQ354" s="287"/>
      <c r="AR354" s="290">
        <f t="shared" si="117"/>
        <v>0</v>
      </c>
      <c r="AS354" s="287"/>
      <c r="AT354" s="287"/>
      <c r="AU354" s="287"/>
      <c r="AV354" s="287"/>
      <c r="AW354" s="290">
        <f t="shared" ref="AW354:AW403" si="126">AS354+AT354+AU354+AV354</f>
        <v>0</v>
      </c>
    </row>
    <row r="355" spans="2:49" ht="16.350000000000001" hidden="1" customHeight="1" outlineLevel="1">
      <c r="B355" s="453"/>
      <c r="C355" s="456"/>
      <c r="D355" s="23" t="s">
        <v>170</v>
      </c>
      <c r="E355" s="23"/>
      <c r="F355" s="47"/>
      <c r="G355" s="47"/>
      <c r="H355" s="95" t="s">
        <v>169</v>
      </c>
      <c r="I355" s="84"/>
      <c r="J355" s="70"/>
      <c r="K355" s="70"/>
      <c r="L355" s="352">
        <f t="shared" si="122"/>
        <v>0</v>
      </c>
      <c r="M355" s="84"/>
      <c r="N355" s="53"/>
      <c r="O355" s="53"/>
      <c r="P355" s="4"/>
      <c r="Q355" s="53"/>
      <c r="R355" s="53"/>
      <c r="S355" s="53"/>
      <c r="T355" s="4">
        <f t="shared" si="123"/>
        <v>0</v>
      </c>
      <c r="U355" s="53"/>
      <c r="V355" s="53"/>
      <c r="W355" s="53"/>
      <c r="X355" s="7">
        <f t="shared" si="124"/>
        <v>0</v>
      </c>
      <c r="Y355" s="53"/>
      <c r="Z355" s="53"/>
      <c r="AA355" s="53"/>
      <c r="AB355" s="85">
        <f t="shared" si="125"/>
        <v>0</v>
      </c>
      <c r="AC355" s="84"/>
      <c r="AD355" s="53"/>
      <c r="AE355" s="53"/>
      <c r="AF355" s="4"/>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350000000000001" hidden="1" customHeight="1" outlineLevel="1">
      <c r="B356" s="453"/>
      <c r="C356" s="456"/>
      <c r="D356" s="23" t="s">
        <v>170</v>
      </c>
      <c r="E356" s="23"/>
      <c r="F356" s="47"/>
      <c r="G356" s="47"/>
      <c r="H356" s="95" t="s">
        <v>171</v>
      </c>
      <c r="I356" s="84"/>
      <c r="J356" s="70"/>
      <c r="K356" s="70"/>
      <c r="L356" s="352">
        <f t="shared" si="122"/>
        <v>0</v>
      </c>
      <c r="M356" s="84"/>
      <c r="N356" s="53"/>
      <c r="O356" s="53"/>
      <c r="P356" s="4">
        <f t="shared" ref="P356:P403" si="127">M356+N356+O356</f>
        <v>0</v>
      </c>
      <c r="Q356" s="53"/>
      <c r="R356" s="53"/>
      <c r="S356" s="53"/>
      <c r="T356" s="4">
        <f t="shared" si="123"/>
        <v>0</v>
      </c>
      <c r="U356" s="53"/>
      <c r="V356" s="53"/>
      <c r="W356" s="53"/>
      <c r="X356" s="7">
        <f t="shared" si="124"/>
        <v>0</v>
      </c>
      <c r="Y356" s="53"/>
      <c r="Z356" s="53"/>
      <c r="AA356" s="53"/>
      <c r="AB356" s="85">
        <f t="shared" si="125"/>
        <v>0</v>
      </c>
      <c r="AC356" s="84"/>
      <c r="AD356" s="53"/>
      <c r="AE356" s="53"/>
      <c r="AF356" s="4">
        <f t="shared" ref="AF356:AF404" si="128">AC356+AD356+AE356</f>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350000000000001" hidden="1" customHeight="1" outlineLevel="1">
      <c r="B357" s="453"/>
      <c r="C357" s="456"/>
      <c r="D357" s="23" t="s">
        <v>170</v>
      </c>
      <c r="E357" s="23"/>
      <c r="F357" s="47"/>
      <c r="G357" s="47"/>
      <c r="H357" s="95" t="s">
        <v>172</v>
      </c>
      <c r="I357" s="84"/>
      <c r="J357" s="70"/>
      <c r="K357" s="70"/>
      <c r="L357" s="352">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350000000000001" hidden="1" customHeight="1" outlineLevel="1">
      <c r="B358" s="453"/>
      <c r="C358" s="456"/>
      <c r="D358" s="23" t="s">
        <v>170</v>
      </c>
      <c r="E358" s="24"/>
      <c r="F358" s="49"/>
      <c r="G358" s="49"/>
      <c r="H358" s="95" t="s">
        <v>173</v>
      </c>
      <c r="I358" s="84"/>
      <c r="J358" s="70"/>
      <c r="K358" s="70"/>
      <c r="L358" s="352">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350000000000001" hidden="1" customHeight="1" outlineLevel="1">
      <c r="B359" s="453"/>
      <c r="C359" s="456"/>
      <c r="D359" s="23" t="s">
        <v>170</v>
      </c>
      <c r="E359" s="23"/>
      <c r="F359" s="47"/>
      <c r="G359" s="47"/>
      <c r="H359" s="95" t="s">
        <v>174</v>
      </c>
      <c r="I359" s="84"/>
      <c r="J359" s="70"/>
      <c r="K359" s="70"/>
      <c r="L359" s="352">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350000000000001" hidden="1" customHeight="1" outlineLevel="1">
      <c r="B360" s="453"/>
      <c r="C360" s="456"/>
      <c r="D360" s="23" t="s">
        <v>175</v>
      </c>
      <c r="E360" s="25"/>
      <c r="F360" s="50"/>
      <c r="G360" s="50"/>
      <c r="H360" s="96"/>
      <c r="I360" s="84"/>
      <c r="J360" s="70"/>
      <c r="K360" s="70"/>
      <c r="L360" s="352">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350000000000001" hidden="1" customHeight="1" outlineLevel="1">
      <c r="B361" s="453"/>
      <c r="C361" s="456"/>
      <c r="D361" s="23" t="s">
        <v>176</v>
      </c>
      <c r="E361" s="24"/>
      <c r="F361" s="49"/>
      <c r="G361" s="49"/>
      <c r="H361" s="95"/>
      <c r="I361" s="84"/>
      <c r="J361" s="70"/>
      <c r="K361" s="70"/>
      <c r="L361" s="352">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350000000000001" hidden="1" customHeight="1" outlineLevel="1">
      <c r="B362" s="453"/>
      <c r="C362" s="456"/>
      <c r="D362" s="23" t="s">
        <v>177</v>
      </c>
      <c r="E362" s="23"/>
      <c r="F362" s="47"/>
      <c r="G362" s="47"/>
      <c r="H362" s="48"/>
      <c r="I362" s="84"/>
      <c r="J362" s="70"/>
      <c r="K362" s="70"/>
      <c r="L362" s="352">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350000000000001" hidden="1" customHeight="1" outlineLevel="1">
      <c r="B363" s="453"/>
      <c r="C363" s="456"/>
      <c r="D363" s="23" t="s">
        <v>178</v>
      </c>
      <c r="E363" s="23"/>
      <c r="F363" s="47"/>
      <c r="G363" s="47"/>
      <c r="H363" s="48"/>
      <c r="I363" s="84"/>
      <c r="J363" s="70"/>
      <c r="K363" s="70"/>
      <c r="L363" s="352">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350000000000001" hidden="1" customHeight="1" outlineLevel="1">
      <c r="B364" s="453"/>
      <c r="C364" s="456"/>
      <c r="D364" s="23" t="s">
        <v>179</v>
      </c>
      <c r="E364" s="23"/>
      <c r="F364" s="47"/>
      <c r="G364" s="47"/>
      <c r="H364" s="48"/>
      <c r="I364" s="84"/>
      <c r="J364" s="70"/>
      <c r="K364" s="70"/>
      <c r="L364" s="352">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350000000000001" hidden="1" customHeight="1" outlineLevel="1">
      <c r="B365" s="453"/>
      <c r="C365" s="456"/>
      <c r="D365" s="23" t="s">
        <v>63</v>
      </c>
      <c r="E365" s="23"/>
      <c r="F365" s="47"/>
      <c r="G365" s="47"/>
      <c r="H365" s="48"/>
      <c r="I365" s="84"/>
      <c r="J365" s="70"/>
      <c r="K365" s="70"/>
      <c r="L365" s="352">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350000000000001" hidden="1" customHeight="1" outlineLevel="1">
      <c r="B366" s="453"/>
      <c r="C366" s="456"/>
      <c r="D366" s="23" t="s">
        <v>66</v>
      </c>
      <c r="E366" s="23"/>
      <c r="F366" s="47"/>
      <c r="G366" s="47"/>
      <c r="H366" s="48"/>
      <c r="I366" s="84"/>
      <c r="J366" s="70"/>
      <c r="K366" s="70"/>
      <c r="L366" s="352">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350000000000001" hidden="1" customHeight="1" outlineLevel="1">
      <c r="B367" s="453"/>
      <c r="C367" s="456"/>
      <c r="D367" s="23" t="s">
        <v>66</v>
      </c>
      <c r="E367" s="23"/>
      <c r="F367" s="47"/>
      <c r="G367" s="47"/>
      <c r="H367" s="48"/>
      <c r="I367" s="84"/>
      <c r="J367" s="70"/>
      <c r="K367" s="70"/>
      <c r="L367" s="352">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350000000000001" hidden="1" customHeight="1" outlineLevel="1">
      <c r="B368" s="453"/>
      <c r="C368" s="456"/>
      <c r="D368" s="23"/>
      <c r="E368" s="23"/>
      <c r="F368" s="47"/>
      <c r="G368" s="47"/>
      <c r="H368" s="48"/>
      <c r="I368" s="84"/>
      <c r="J368" s="70"/>
      <c r="K368" s="70"/>
      <c r="L368" s="352">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350000000000001" hidden="1" customHeight="1" outlineLevel="1">
      <c r="B369" s="453"/>
      <c r="C369" s="456"/>
      <c r="D369" s="23"/>
      <c r="E369" s="23"/>
      <c r="F369" s="47"/>
      <c r="G369" s="47"/>
      <c r="H369" s="48"/>
      <c r="I369" s="84"/>
      <c r="J369" s="70"/>
      <c r="K369" s="70"/>
      <c r="L369" s="352">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350000000000001" hidden="1" customHeight="1" outlineLevel="1">
      <c r="B370" s="453"/>
      <c r="C370" s="456"/>
      <c r="D370" s="23"/>
      <c r="E370" s="23"/>
      <c r="F370" s="47"/>
      <c r="G370" s="47"/>
      <c r="H370" s="48"/>
      <c r="I370" s="84"/>
      <c r="J370" s="70"/>
      <c r="K370" s="70"/>
      <c r="L370" s="352">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350000000000001" hidden="1" customHeight="1" outlineLevel="1">
      <c r="B371" s="453"/>
      <c r="C371" s="456"/>
      <c r="D371" s="23"/>
      <c r="E371" s="23"/>
      <c r="F371" s="47"/>
      <c r="G371" s="47"/>
      <c r="H371" s="48"/>
      <c r="I371" s="84"/>
      <c r="J371" s="70"/>
      <c r="K371" s="70"/>
      <c r="L371" s="352">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350000000000001" hidden="1" customHeight="1" outlineLevel="1">
      <c r="B372" s="453"/>
      <c r="C372" s="456"/>
      <c r="D372" s="23"/>
      <c r="E372" s="23"/>
      <c r="F372" s="47"/>
      <c r="G372" s="47"/>
      <c r="H372" s="48"/>
      <c r="I372" s="84"/>
      <c r="J372" s="70"/>
      <c r="K372" s="70"/>
      <c r="L372" s="352">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350000000000001" hidden="1" customHeight="1" outlineLevel="1">
      <c r="B373" s="453"/>
      <c r="C373" s="456"/>
      <c r="D373" s="23"/>
      <c r="E373" s="23"/>
      <c r="F373" s="47"/>
      <c r="G373" s="47"/>
      <c r="H373" s="48"/>
      <c r="I373" s="84"/>
      <c r="J373" s="70"/>
      <c r="K373" s="70"/>
      <c r="L373" s="352">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350000000000001" hidden="1" customHeight="1" outlineLevel="1">
      <c r="B374" s="453"/>
      <c r="C374" s="456"/>
      <c r="D374" s="23"/>
      <c r="E374" s="23"/>
      <c r="F374" s="47"/>
      <c r="G374" s="47"/>
      <c r="H374" s="48"/>
      <c r="I374" s="84"/>
      <c r="J374" s="70"/>
      <c r="K374" s="70"/>
      <c r="L374" s="352">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350000000000001" hidden="1" customHeight="1" outlineLevel="1">
      <c r="B375" s="453"/>
      <c r="C375" s="456"/>
      <c r="D375" s="23"/>
      <c r="E375" s="23"/>
      <c r="F375" s="47"/>
      <c r="G375" s="47"/>
      <c r="H375" s="48"/>
      <c r="I375" s="84"/>
      <c r="J375" s="70"/>
      <c r="K375" s="70"/>
      <c r="L375" s="352">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350000000000001" hidden="1" customHeight="1" outlineLevel="1">
      <c r="B376" s="453"/>
      <c r="C376" s="456"/>
      <c r="D376" s="23"/>
      <c r="E376" s="23"/>
      <c r="F376" s="47"/>
      <c r="G376" s="47"/>
      <c r="H376" s="48"/>
      <c r="I376" s="84"/>
      <c r="J376" s="70"/>
      <c r="K376" s="70"/>
      <c r="L376" s="352">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350000000000001" hidden="1" customHeight="1" outlineLevel="1">
      <c r="B377" s="453"/>
      <c r="C377" s="456"/>
      <c r="D377" s="23"/>
      <c r="E377" s="23"/>
      <c r="F377" s="47"/>
      <c r="G377" s="47"/>
      <c r="H377" s="48"/>
      <c r="I377" s="84"/>
      <c r="J377" s="70"/>
      <c r="K377" s="70"/>
      <c r="L377" s="352">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350000000000001" hidden="1" customHeight="1" outlineLevel="1">
      <c r="B378" s="453"/>
      <c r="C378" s="456"/>
      <c r="D378" s="23"/>
      <c r="E378" s="23"/>
      <c r="F378" s="47"/>
      <c r="G378" s="47"/>
      <c r="H378" s="48"/>
      <c r="I378" s="84"/>
      <c r="J378" s="70"/>
      <c r="K378" s="70"/>
      <c r="L378" s="352">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350000000000001" hidden="1" customHeight="1" outlineLevel="1">
      <c r="B379" s="453"/>
      <c r="C379" s="456"/>
      <c r="D379" s="23"/>
      <c r="E379" s="23"/>
      <c r="F379" s="47"/>
      <c r="G379" s="47"/>
      <c r="H379" s="48"/>
      <c r="I379" s="84"/>
      <c r="J379" s="70"/>
      <c r="K379" s="70"/>
      <c r="L379" s="352">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350000000000001" hidden="1" customHeight="1" outlineLevel="1">
      <c r="B380" s="453"/>
      <c r="C380" s="456"/>
      <c r="D380" s="23"/>
      <c r="E380" s="23"/>
      <c r="F380" s="47"/>
      <c r="G380" s="47"/>
      <c r="H380" s="48"/>
      <c r="I380" s="84"/>
      <c r="J380" s="70"/>
      <c r="K380" s="70"/>
      <c r="L380" s="352">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350000000000001" hidden="1" customHeight="1" outlineLevel="1">
      <c r="B381" s="453"/>
      <c r="C381" s="456"/>
      <c r="D381" s="23"/>
      <c r="E381" s="23"/>
      <c r="F381" s="47"/>
      <c r="G381" s="47"/>
      <c r="H381" s="48"/>
      <c r="I381" s="84"/>
      <c r="J381" s="70"/>
      <c r="K381" s="70"/>
      <c r="L381" s="352">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350000000000001" hidden="1" customHeight="1" outlineLevel="1">
      <c r="B382" s="453"/>
      <c r="C382" s="456"/>
      <c r="D382" s="23"/>
      <c r="E382" s="23"/>
      <c r="F382" s="47"/>
      <c r="G382" s="47"/>
      <c r="H382" s="48"/>
      <c r="I382" s="84"/>
      <c r="J382" s="70"/>
      <c r="K382" s="70"/>
      <c r="L382" s="352">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350000000000001" hidden="1" customHeight="1" outlineLevel="1">
      <c r="B383" s="453"/>
      <c r="C383" s="456"/>
      <c r="D383" s="23"/>
      <c r="E383" s="23"/>
      <c r="F383" s="47"/>
      <c r="G383" s="47"/>
      <c r="H383" s="48"/>
      <c r="I383" s="84"/>
      <c r="J383" s="70"/>
      <c r="K383" s="70"/>
      <c r="L383" s="352">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350000000000001" hidden="1" customHeight="1" outlineLevel="1">
      <c r="B384" s="453"/>
      <c r="C384" s="456"/>
      <c r="D384" s="23"/>
      <c r="E384" s="23"/>
      <c r="F384" s="47"/>
      <c r="G384" s="47"/>
      <c r="H384" s="48"/>
      <c r="I384" s="84"/>
      <c r="J384" s="70"/>
      <c r="K384" s="70"/>
      <c r="L384" s="352">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350000000000001" hidden="1" customHeight="1" outlineLevel="1">
      <c r="B385" s="453"/>
      <c r="C385" s="456"/>
      <c r="D385" s="23"/>
      <c r="E385" s="23"/>
      <c r="F385" s="47"/>
      <c r="G385" s="47"/>
      <c r="H385" s="48"/>
      <c r="I385" s="84"/>
      <c r="J385" s="70"/>
      <c r="K385" s="70"/>
      <c r="L385" s="352">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350000000000001" hidden="1" customHeight="1" outlineLevel="1">
      <c r="B386" s="453"/>
      <c r="C386" s="456"/>
      <c r="D386" s="23"/>
      <c r="E386" s="23"/>
      <c r="F386" s="47"/>
      <c r="G386" s="47"/>
      <c r="H386" s="48"/>
      <c r="I386" s="84"/>
      <c r="J386" s="70"/>
      <c r="K386" s="70"/>
      <c r="L386" s="352">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350000000000001" hidden="1" customHeight="1" outlineLevel="1">
      <c r="B387" s="453"/>
      <c r="C387" s="456"/>
      <c r="D387" s="23"/>
      <c r="E387" s="23"/>
      <c r="F387" s="47"/>
      <c r="G387" s="47"/>
      <c r="H387" s="48"/>
      <c r="I387" s="84"/>
      <c r="J387" s="70"/>
      <c r="K387" s="70"/>
      <c r="L387" s="352">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350000000000001" hidden="1" customHeight="1" outlineLevel="1">
      <c r="B388" s="453"/>
      <c r="C388" s="456"/>
      <c r="D388" s="23"/>
      <c r="E388" s="23"/>
      <c r="F388" s="47"/>
      <c r="G388" s="47"/>
      <c r="H388" s="48"/>
      <c r="I388" s="84"/>
      <c r="J388" s="70"/>
      <c r="K388" s="70"/>
      <c r="L388" s="352">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350000000000001" hidden="1" customHeight="1" outlineLevel="1">
      <c r="B389" s="453"/>
      <c r="C389" s="456"/>
      <c r="D389" s="23"/>
      <c r="E389" s="23"/>
      <c r="F389" s="47"/>
      <c r="G389" s="47"/>
      <c r="H389" s="48"/>
      <c r="I389" s="84"/>
      <c r="J389" s="70"/>
      <c r="K389" s="70"/>
      <c r="L389" s="352">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350000000000001" hidden="1" customHeight="1" outlineLevel="1">
      <c r="B390" s="453"/>
      <c r="C390" s="456"/>
      <c r="D390" s="23"/>
      <c r="E390" s="23"/>
      <c r="F390" s="47"/>
      <c r="G390" s="47"/>
      <c r="H390" s="48"/>
      <c r="I390" s="84"/>
      <c r="J390" s="70"/>
      <c r="K390" s="70"/>
      <c r="L390" s="352">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350000000000001" hidden="1" customHeight="1" outlineLevel="1">
      <c r="B391" s="453"/>
      <c r="C391" s="456"/>
      <c r="D391" s="23"/>
      <c r="E391" s="23"/>
      <c r="F391" s="47"/>
      <c r="G391" s="47"/>
      <c r="H391" s="48"/>
      <c r="I391" s="84"/>
      <c r="J391" s="70"/>
      <c r="K391" s="70"/>
      <c r="L391" s="352">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350000000000001" hidden="1" customHeight="1" outlineLevel="1">
      <c r="B392" s="453"/>
      <c r="C392" s="456"/>
      <c r="D392" s="23"/>
      <c r="E392" s="23"/>
      <c r="F392" s="47"/>
      <c r="G392" s="47"/>
      <c r="H392" s="48"/>
      <c r="I392" s="84"/>
      <c r="J392" s="70"/>
      <c r="K392" s="70"/>
      <c r="L392" s="352">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350000000000001" hidden="1" customHeight="1" outlineLevel="1">
      <c r="B393" s="453"/>
      <c r="C393" s="456"/>
      <c r="D393" s="23"/>
      <c r="E393" s="23"/>
      <c r="F393" s="47"/>
      <c r="G393" s="47"/>
      <c r="H393" s="48"/>
      <c r="I393" s="84"/>
      <c r="J393" s="70"/>
      <c r="K393" s="70"/>
      <c r="L393" s="352">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350000000000001" hidden="1" customHeight="1" outlineLevel="1">
      <c r="B394" s="453"/>
      <c r="C394" s="456"/>
      <c r="D394" s="23"/>
      <c r="E394" s="23"/>
      <c r="F394" s="47"/>
      <c r="G394" s="47"/>
      <c r="H394" s="48"/>
      <c r="I394" s="84"/>
      <c r="J394" s="70"/>
      <c r="K394" s="70"/>
      <c r="L394" s="352">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350000000000001" hidden="1" customHeight="1" outlineLevel="1">
      <c r="B395" s="453"/>
      <c r="C395" s="456"/>
      <c r="D395" s="23"/>
      <c r="E395" s="24"/>
      <c r="F395" s="49"/>
      <c r="G395" s="49"/>
      <c r="H395" s="48"/>
      <c r="I395" s="84"/>
      <c r="J395" s="70"/>
      <c r="K395" s="70"/>
      <c r="L395" s="352">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350000000000001" hidden="1" customHeight="1" outlineLevel="1">
      <c r="B396" s="453"/>
      <c r="C396" s="456"/>
      <c r="D396" s="23"/>
      <c r="E396" s="23"/>
      <c r="F396" s="47"/>
      <c r="G396" s="47"/>
      <c r="H396" s="48"/>
      <c r="I396" s="84"/>
      <c r="J396" s="70"/>
      <c r="K396" s="70"/>
      <c r="L396" s="352">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350000000000001" hidden="1" customHeight="1" outlineLevel="1">
      <c r="B397" s="453"/>
      <c r="C397" s="456"/>
      <c r="D397" s="23"/>
      <c r="E397" s="23"/>
      <c r="F397" s="47"/>
      <c r="G397" s="47"/>
      <c r="H397" s="48"/>
      <c r="I397" s="84"/>
      <c r="J397" s="70"/>
      <c r="K397" s="70"/>
      <c r="L397" s="352">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350000000000001" hidden="1" customHeight="1" outlineLevel="1">
      <c r="B398" s="453"/>
      <c r="C398" s="456"/>
      <c r="D398" s="23"/>
      <c r="E398" s="23"/>
      <c r="F398" s="47"/>
      <c r="G398" s="47"/>
      <c r="H398" s="48"/>
      <c r="I398" s="84"/>
      <c r="J398" s="70"/>
      <c r="K398" s="70"/>
      <c r="L398" s="352">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350000000000001" hidden="1" customHeight="1" outlineLevel="1">
      <c r="B399" s="453"/>
      <c r="C399" s="456"/>
      <c r="D399" s="23"/>
      <c r="E399" s="24"/>
      <c r="F399" s="49"/>
      <c r="G399" s="49"/>
      <c r="H399" s="48"/>
      <c r="I399" s="84"/>
      <c r="J399" s="70"/>
      <c r="K399" s="70"/>
      <c r="L399" s="352">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350000000000001" hidden="1" customHeight="1" outlineLevel="1">
      <c r="B400" s="453"/>
      <c r="C400" s="456"/>
      <c r="D400" s="23"/>
      <c r="E400" s="23"/>
      <c r="F400" s="47"/>
      <c r="G400" s="47"/>
      <c r="H400" s="48"/>
      <c r="I400" s="84"/>
      <c r="J400" s="70"/>
      <c r="K400" s="70"/>
      <c r="L400" s="352">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350000000000001" hidden="1" customHeight="1" outlineLevel="1">
      <c r="B401" s="453"/>
      <c r="C401" s="456"/>
      <c r="D401" s="23"/>
      <c r="E401" s="25"/>
      <c r="F401" s="50"/>
      <c r="G401" s="50"/>
      <c r="H401" s="51"/>
      <c r="I401" s="84"/>
      <c r="J401" s="70"/>
      <c r="K401" s="70"/>
      <c r="L401" s="352">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350000000000001" hidden="1" customHeight="1" outlineLevel="1">
      <c r="B402" s="453"/>
      <c r="C402" s="456"/>
      <c r="D402" s="23"/>
      <c r="E402" s="24"/>
      <c r="F402" s="49"/>
      <c r="G402" s="49"/>
      <c r="H402" s="48"/>
      <c r="I402" s="84"/>
      <c r="J402" s="70"/>
      <c r="K402" s="70"/>
      <c r="L402" s="352">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16.350000000000001" hidden="1" customHeight="1" outlineLevel="1">
      <c r="B403" s="453"/>
      <c r="C403" s="456"/>
      <c r="D403" s="23"/>
      <c r="E403" s="43"/>
      <c r="F403" s="47"/>
      <c r="G403" s="47"/>
      <c r="H403" s="95"/>
      <c r="I403" s="84"/>
      <c r="J403" s="70"/>
      <c r="K403" s="70"/>
      <c r="L403" s="352">
        <f t="shared" si="122"/>
        <v>0</v>
      </c>
      <c r="M403" s="84"/>
      <c r="N403" s="53"/>
      <c r="O403" s="53"/>
      <c r="P403" s="4">
        <f t="shared" si="127"/>
        <v>0</v>
      </c>
      <c r="Q403" s="53"/>
      <c r="R403" s="53"/>
      <c r="S403" s="53"/>
      <c r="T403" s="4">
        <f t="shared" si="123"/>
        <v>0</v>
      </c>
      <c r="U403" s="53"/>
      <c r="V403" s="53"/>
      <c r="W403" s="53"/>
      <c r="X403" s="7">
        <f t="shared" si="124"/>
        <v>0</v>
      </c>
      <c r="Y403" s="53"/>
      <c r="Z403" s="53"/>
      <c r="AA403" s="53"/>
      <c r="AB403" s="85">
        <f t="shared" si="125"/>
        <v>0</v>
      </c>
      <c r="AC403" s="84"/>
      <c r="AD403" s="53"/>
      <c r="AE403" s="53"/>
      <c r="AF403" s="4">
        <f t="shared" si="128"/>
        <v>0</v>
      </c>
      <c r="AG403" s="53"/>
      <c r="AH403" s="53"/>
      <c r="AI403" s="53"/>
      <c r="AJ403" s="4">
        <f t="shared" si="115"/>
        <v>0</v>
      </c>
      <c r="AK403" s="53"/>
      <c r="AL403" s="53"/>
      <c r="AM403" s="53"/>
      <c r="AN403" s="7">
        <f t="shared" si="116"/>
        <v>0</v>
      </c>
      <c r="AO403" s="53"/>
      <c r="AP403" s="53"/>
      <c r="AQ403" s="53"/>
      <c r="AR403" s="85">
        <f t="shared" si="117"/>
        <v>0</v>
      </c>
      <c r="AS403" s="53"/>
      <c r="AT403" s="53"/>
      <c r="AU403" s="53"/>
      <c r="AV403" s="53"/>
      <c r="AW403" s="85">
        <f t="shared" si="126"/>
        <v>0</v>
      </c>
    </row>
    <row r="404" spans="2:49" ht="25.35" customHeight="1" collapsed="1" thickBot="1">
      <c r="B404" s="454"/>
      <c r="C404" s="457"/>
      <c r="D404" s="301" t="s">
        <v>180</v>
      </c>
      <c r="E404" s="97"/>
      <c r="F404" s="97"/>
      <c r="G404" s="97"/>
      <c r="H404" s="98"/>
      <c r="I404" s="304"/>
      <c r="J404" s="305"/>
      <c r="K404" s="306"/>
      <c r="L404" s="354">
        <f>SUM(L354:L403)</f>
        <v>0</v>
      </c>
      <c r="M404" s="302">
        <f>SUM(M354:M403)</f>
        <v>0</v>
      </c>
      <c r="N404" s="302">
        <f>SUM(N354:N403)</f>
        <v>0</v>
      </c>
      <c r="O404" s="302">
        <f>SUM(O354:O403)</f>
        <v>0</v>
      </c>
      <c r="P404" s="308">
        <f t="shared" ref="P404" si="129">M404+N404+O404</f>
        <v>0</v>
      </c>
      <c r="Q404" s="302">
        <f>SUM(Q354:Q403)</f>
        <v>0</v>
      </c>
      <c r="R404" s="302">
        <f>SUM(R354:R403)</f>
        <v>0</v>
      </c>
      <c r="S404" s="302">
        <f>SUM(S354:S403)</f>
        <v>0</v>
      </c>
      <c r="T404" s="308">
        <f t="shared" ref="T404:T454" si="130">Q404+R404+S404</f>
        <v>0</v>
      </c>
      <c r="U404" s="302">
        <f>SUM(U354:U403)</f>
        <v>0</v>
      </c>
      <c r="V404" s="302">
        <f>SUM(V354:V403)</f>
        <v>0</v>
      </c>
      <c r="W404" s="302">
        <f>SUM(W354:W403)</f>
        <v>0</v>
      </c>
      <c r="X404" s="309">
        <f t="shared" ref="X404:X454" si="131">U404+V404+W404</f>
        <v>0</v>
      </c>
      <c r="Y404" s="302">
        <f>SUM(Y354:Y403)</f>
        <v>0</v>
      </c>
      <c r="Z404" s="302">
        <f>SUM(Z354:Z403)</f>
        <v>0</v>
      </c>
      <c r="AA404" s="302">
        <f>SUM(AA354:AA403)</f>
        <v>0</v>
      </c>
      <c r="AB404" s="310">
        <f t="shared" ref="AB404:AB454" si="132">Y404+Z404+AA404</f>
        <v>0</v>
      </c>
      <c r="AC404" s="302">
        <f>SUM(AC354:AC403)</f>
        <v>0</v>
      </c>
      <c r="AD404" s="302">
        <f>SUM(AD354:AD403)</f>
        <v>0</v>
      </c>
      <c r="AE404" s="302">
        <f>SUM(AE354:AE403)</f>
        <v>0</v>
      </c>
      <c r="AF404" s="308">
        <f t="shared" si="128"/>
        <v>0</v>
      </c>
      <c r="AG404" s="302">
        <f>SUM(AG354:AG403)</f>
        <v>0</v>
      </c>
      <c r="AH404" s="302">
        <f>SUM(AH354:AH403)</f>
        <v>0</v>
      </c>
      <c r="AI404" s="302">
        <f>SUM(AI354:AI403)</f>
        <v>0</v>
      </c>
      <c r="AJ404" s="308">
        <f t="shared" si="115"/>
        <v>0</v>
      </c>
      <c r="AK404" s="302">
        <f>SUM(AK354:AK403)</f>
        <v>0</v>
      </c>
      <c r="AL404" s="302">
        <f>SUM(AL354:AL403)</f>
        <v>0</v>
      </c>
      <c r="AM404" s="302">
        <f>SUM(AM354:AM403)</f>
        <v>0</v>
      </c>
      <c r="AN404" s="309">
        <f t="shared" si="116"/>
        <v>0</v>
      </c>
      <c r="AO404" s="302">
        <f>SUM(AO354:AO403)</f>
        <v>0</v>
      </c>
      <c r="AP404" s="302">
        <f>SUM(AP354:AP403)</f>
        <v>0</v>
      </c>
      <c r="AQ404" s="302">
        <f>SUM(AQ354:AQ403)</f>
        <v>0</v>
      </c>
      <c r="AR404" s="310">
        <f t="shared" si="117"/>
        <v>0</v>
      </c>
      <c r="AS404" s="302">
        <f>SUM(AS354:AS403)</f>
        <v>0</v>
      </c>
      <c r="AT404" s="302">
        <f>SUM(AT354:AT403)</f>
        <v>0</v>
      </c>
      <c r="AU404" s="302">
        <f>SUM(AU354:AU403)</f>
        <v>0</v>
      </c>
      <c r="AV404" s="302">
        <f>SUM(AV354:AV403)</f>
        <v>0</v>
      </c>
      <c r="AW404" s="310">
        <f>AS404+AT404+AU404+AV404</f>
        <v>0</v>
      </c>
    </row>
    <row r="405" spans="2:49" ht="16.350000000000001" hidden="1" customHeight="1" outlineLevel="1">
      <c r="B405" s="452" t="s">
        <v>187</v>
      </c>
      <c r="C405" s="455" t="s">
        <v>1</v>
      </c>
      <c r="D405" s="92" t="s">
        <v>170</v>
      </c>
      <c r="E405" s="92"/>
      <c r="F405" s="93"/>
      <c r="G405" s="93"/>
      <c r="H405" s="296" t="s">
        <v>169</v>
      </c>
      <c r="I405" s="286"/>
      <c r="J405" s="300"/>
      <c r="K405" s="300"/>
      <c r="L405" s="352">
        <f t="shared" ref="L405:L454" si="133">I405*J405*K405</f>
        <v>0</v>
      </c>
      <c r="M405" s="286"/>
      <c r="N405" s="287"/>
      <c r="O405" s="287"/>
      <c r="P405" s="288">
        <f>M405+N405+O405</f>
        <v>0</v>
      </c>
      <c r="Q405" s="287"/>
      <c r="R405" s="287"/>
      <c r="S405" s="287"/>
      <c r="T405" s="288">
        <f t="shared" si="130"/>
        <v>0</v>
      </c>
      <c r="U405" s="287"/>
      <c r="V405" s="287"/>
      <c r="W405" s="287"/>
      <c r="X405" s="289">
        <f t="shared" si="131"/>
        <v>0</v>
      </c>
      <c r="Y405" s="287"/>
      <c r="Z405" s="287"/>
      <c r="AA405" s="287"/>
      <c r="AB405" s="290">
        <f t="shared" si="132"/>
        <v>0</v>
      </c>
      <c r="AC405" s="286"/>
      <c r="AD405" s="287"/>
      <c r="AE405" s="287"/>
      <c r="AF405" s="288">
        <f>AC405+AD405+AE405</f>
        <v>0</v>
      </c>
      <c r="AG405" s="287"/>
      <c r="AH405" s="287"/>
      <c r="AI405" s="287"/>
      <c r="AJ405" s="288">
        <f t="shared" ref="AJ405:AJ468" si="134">AG405+AH405+AI405</f>
        <v>0</v>
      </c>
      <c r="AK405" s="287"/>
      <c r="AL405" s="287"/>
      <c r="AM405" s="287"/>
      <c r="AN405" s="289">
        <f t="shared" ref="AN405:AN468" si="135">AK405+AL405+AM405</f>
        <v>0</v>
      </c>
      <c r="AO405" s="287"/>
      <c r="AP405" s="287"/>
      <c r="AQ405" s="287"/>
      <c r="AR405" s="290">
        <f t="shared" ref="AR405:AR468" si="136">AO405+AP405+AQ405</f>
        <v>0</v>
      </c>
      <c r="AS405" s="287"/>
      <c r="AT405" s="287"/>
      <c r="AU405" s="287"/>
      <c r="AV405" s="287"/>
      <c r="AW405" s="290">
        <f t="shared" ref="AW405:AW454" si="137">AS405+AT405+AU405+AV405</f>
        <v>0</v>
      </c>
    </row>
    <row r="406" spans="2:49" ht="16.350000000000001" hidden="1" customHeight="1" outlineLevel="1">
      <c r="B406" s="453"/>
      <c r="C406" s="456"/>
      <c r="D406" s="23" t="s">
        <v>170</v>
      </c>
      <c r="E406" s="23"/>
      <c r="F406" s="47"/>
      <c r="G406" s="47"/>
      <c r="H406" s="95" t="s">
        <v>169</v>
      </c>
      <c r="I406" s="84"/>
      <c r="J406" s="70"/>
      <c r="K406" s="70"/>
      <c r="L406" s="352">
        <f t="shared" si="133"/>
        <v>0</v>
      </c>
      <c r="M406" s="84"/>
      <c r="N406" s="53"/>
      <c r="O406" s="53"/>
      <c r="P406" s="4"/>
      <c r="Q406" s="53"/>
      <c r="R406" s="53"/>
      <c r="S406" s="53"/>
      <c r="T406" s="4">
        <f t="shared" si="130"/>
        <v>0</v>
      </c>
      <c r="U406" s="53"/>
      <c r="V406" s="53"/>
      <c r="W406" s="53"/>
      <c r="X406" s="7">
        <f t="shared" si="131"/>
        <v>0</v>
      </c>
      <c r="Y406" s="53"/>
      <c r="Z406" s="53"/>
      <c r="AA406" s="53"/>
      <c r="AB406" s="85">
        <f t="shared" si="132"/>
        <v>0</v>
      </c>
      <c r="AC406" s="84"/>
      <c r="AD406" s="53"/>
      <c r="AE406" s="53"/>
      <c r="AF406" s="4"/>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350000000000001" hidden="1" customHeight="1" outlineLevel="1">
      <c r="B407" s="453"/>
      <c r="C407" s="456"/>
      <c r="D407" s="23" t="s">
        <v>170</v>
      </c>
      <c r="E407" s="23"/>
      <c r="F407" s="47"/>
      <c r="G407" s="47"/>
      <c r="H407" s="95" t="s">
        <v>171</v>
      </c>
      <c r="I407" s="84"/>
      <c r="J407" s="70"/>
      <c r="K407" s="70"/>
      <c r="L407" s="352">
        <f t="shared" si="133"/>
        <v>0</v>
      </c>
      <c r="M407" s="84"/>
      <c r="N407" s="53"/>
      <c r="O407" s="53"/>
      <c r="P407" s="4">
        <f t="shared" ref="P407:P455" si="138">M407+N407+O407</f>
        <v>0</v>
      </c>
      <c r="Q407" s="53"/>
      <c r="R407" s="53"/>
      <c r="S407" s="53"/>
      <c r="T407" s="4">
        <f t="shared" si="130"/>
        <v>0</v>
      </c>
      <c r="U407" s="53"/>
      <c r="V407" s="53"/>
      <c r="W407" s="53"/>
      <c r="X407" s="7">
        <f t="shared" si="131"/>
        <v>0</v>
      </c>
      <c r="Y407" s="53"/>
      <c r="Z407" s="53"/>
      <c r="AA407" s="53"/>
      <c r="AB407" s="85">
        <f t="shared" si="132"/>
        <v>0</v>
      </c>
      <c r="AC407" s="84"/>
      <c r="AD407" s="53"/>
      <c r="AE407" s="53"/>
      <c r="AF407" s="4">
        <f t="shared" ref="AF407:AF455" si="139">AC407+AD407+AE407</f>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350000000000001" hidden="1" customHeight="1" outlineLevel="1">
      <c r="B408" s="453"/>
      <c r="C408" s="456"/>
      <c r="D408" s="23" t="s">
        <v>170</v>
      </c>
      <c r="E408" s="23"/>
      <c r="F408" s="47"/>
      <c r="G408" s="47"/>
      <c r="H408" s="95" t="s">
        <v>172</v>
      </c>
      <c r="I408" s="84"/>
      <c r="J408" s="70"/>
      <c r="K408" s="70"/>
      <c r="L408" s="352">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350000000000001" hidden="1" customHeight="1" outlineLevel="1">
      <c r="B409" s="453"/>
      <c r="C409" s="456"/>
      <c r="D409" s="23" t="s">
        <v>170</v>
      </c>
      <c r="E409" s="24"/>
      <c r="F409" s="49"/>
      <c r="G409" s="49"/>
      <c r="H409" s="95" t="s">
        <v>173</v>
      </c>
      <c r="I409" s="84"/>
      <c r="J409" s="70"/>
      <c r="K409" s="70"/>
      <c r="L409" s="352">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350000000000001" hidden="1" customHeight="1" outlineLevel="1">
      <c r="B410" s="453"/>
      <c r="C410" s="456"/>
      <c r="D410" s="23" t="s">
        <v>170</v>
      </c>
      <c r="E410" s="23"/>
      <c r="F410" s="47"/>
      <c r="G410" s="47"/>
      <c r="H410" s="95" t="s">
        <v>174</v>
      </c>
      <c r="I410" s="84"/>
      <c r="J410" s="70"/>
      <c r="K410" s="70"/>
      <c r="L410" s="352">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350000000000001" hidden="1" customHeight="1" outlineLevel="1">
      <c r="B411" s="453"/>
      <c r="C411" s="456"/>
      <c r="D411" s="23" t="s">
        <v>175</v>
      </c>
      <c r="E411" s="25"/>
      <c r="F411" s="50"/>
      <c r="G411" s="50"/>
      <c r="H411" s="96"/>
      <c r="I411" s="84"/>
      <c r="J411" s="70"/>
      <c r="K411" s="70"/>
      <c r="L411" s="352">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350000000000001" hidden="1" customHeight="1" outlineLevel="1">
      <c r="B412" s="453"/>
      <c r="C412" s="456"/>
      <c r="D412" s="23" t="s">
        <v>176</v>
      </c>
      <c r="E412" s="24"/>
      <c r="F412" s="49"/>
      <c r="G412" s="49"/>
      <c r="H412" s="95"/>
      <c r="I412" s="84"/>
      <c r="J412" s="70"/>
      <c r="K412" s="70"/>
      <c r="L412" s="352">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350000000000001" hidden="1" customHeight="1" outlineLevel="1">
      <c r="B413" s="453"/>
      <c r="C413" s="456"/>
      <c r="D413" s="23" t="s">
        <v>177</v>
      </c>
      <c r="E413" s="23"/>
      <c r="F413" s="47"/>
      <c r="G413" s="47"/>
      <c r="H413" s="48"/>
      <c r="I413" s="84"/>
      <c r="J413" s="70"/>
      <c r="K413" s="70"/>
      <c r="L413" s="352">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350000000000001" hidden="1" customHeight="1" outlineLevel="1">
      <c r="B414" s="453"/>
      <c r="C414" s="456"/>
      <c r="D414" s="23" t="s">
        <v>178</v>
      </c>
      <c r="E414" s="23"/>
      <c r="F414" s="47"/>
      <c r="G414" s="47"/>
      <c r="H414" s="48"/>
      <c r="I414" s="84"/>
      <c r="J414" s="70"/>
      <c r="K414" s="70"/>
      <c r="L414" s="352">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350000000000001" hidden="1" customHeight="1" outlineLevel="1">
      <c r="B415" s="453"/>
      <c r="C415" s="456"/>
      <c r="D415" s="23" t="s">
        <v>179</v>
      </c>
      <c r="E415" s="23"/>
      <c r="F415" s="47"/>
      <c r="G415" s="47"/>
      <c r="H415" s="48"/>
      <c r="I415" s="84"/>
      <c r="J415" s="70"/>
      <c r="K415" s="70"/>
      <c r="L415" s="352">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350000000000001" hidden="1" customHeight="1" outlineLevel="1">
      <c r="B416" s="453"/>
      <c r="C416" s="456"/>
      <c r="D416" s="23" t="s">
        <v>63</v>
      </c>
      <c r="E416" s="23"/>
      <c r="F416" s="47"/>
      <c r="G416" s="47"/>
      <c r="H416" s="48"/>
      <c r="I416" s="84"/>
      <c r="J416" s="70"/>
      <c r="K416" s="70"/>
      <c r="L416" s="352">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350000000000001" hidden="1" customHeight="1" outlineLevel="1">
      <c r="B417" s="453"/>
      <c r="C417" s="456"/>
      <c r="D417" s="23" t="s">
        <v>66</v>
      </c>
      <c r="E417" s="23"/>
      <c r="F417" s="47"/>
      <c r="G417" s="47"/>
      <c r="H417" s="48"/>
      <c r="I417" s="84"/>
      <c r="J417" s="70"/>
      <c r="K417" s="70"/>
      <c r="L417" s="352">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350000000000001" hidden="1" customHeight="1" outlineLevel="1">
      <c r="B418" s="453"/>
      <c r="C418" s="456"/>
      <c r="D418" s="23" t="s">
        <v>66</v>
      </c>
      <c r="E418" s="23"/>
      <c r="F418" s="47"/>
      <c r="G418" s="47"/>
      <c r="H418" s="48"/>
      <c r="I418" s="84"/>
      <c r="J418" s="70"/>
      <c r="K418" s="70"/>
      <c r="L418" s="352">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350000000000001" hidden="1" customHeight="1" outlineLevel="1">
      <c r="B419" s="453"/>
      <c r="C419" s="456"/>
      <c r="D419" s="23"/>
      <c r="E419" s="23"/>
      <c r="F419" s="47"/>
      <c r="G419" s="47"/>
      <c r="H419" s="48"/>
      <c r="I419" s="84"/>
      <c r="J419" s="70"/>
      <c r="K419" s="70"/>
      <c r="L419" s="352">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350000000000001" hidden="1" customHeight="1" outlineLevel="1">
      <c r="B420" s="453"/>
      <c r="C420" s="456"/>
      <c r="D420" s="23"/>
      <c r="E420" s="23"/>
      <c r="F420" s="47"/>
      <c r="G420" s="47"/>
      <c r="H420" s="48"/>
      <c r="I420" s="84"/>
      <c r="J420" s="70"/>
      <c r="K420" s="70"/>
      <c r="L420" s="352">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350000000000001" hidden="1" customHeight="1" outlineLevel="1">
      <c r="B421" s="453"/>
      <c r="C421" s="456"/>
      <c r="D421" s="23"/>
      <c r="E421" s="23"/>
      <c r="F421" s="47"/>
      <c r="G421" s="47"/>
      <c r="H421" s="48"/>
      <c r="I421" s="84"/>
      <c r="J421" s="70"/>
      <c r="K421" s="70"/>
      <c r="L421" s="352">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350000000000001" hidden="1" customHeight="1" outlineLevel="1">
      <c r="B422" s="453"/>
      <c r="C422" s="456"/>
      <c r="D422" s="23"/>
      <c r="E422" s="23"/>
      <c r="F422" s="47"/>
      <c r="G422" s="47"/>
      <c r="H422" s="48"/>
      <c r="I422" s="84"/>
      <c r="J422" s="70"/>
      <c r="K422" s="70"/>
      <c r="L422" s="352">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350000000000001" hidden="1" customHeight="1" outlineLevel="1">
      <c r="B423" s="453"/>
      <c r="C423" s="456"/>
      <c r="D423" s="23"/>
      <c r="E423" s="23"/>
      <c r="F423" s="47"/>
      <c r="G423" s="47"/>
      <c r="H423" s="48"/>
      <c r="I423" s="84"/>
      <c r="J423" s="70"/>
      <c r="K423" s="70"/>
      <c r="L423" s="352">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350000000000001" hidden="1" customHeight="1" outlineLevel="1">
      <c r="B424" s="453"/>
      <c r="C424" s="456"/>
      <c r="D424" s="23"/>
      <c r="E424" s="23"/>
      <c r="F424" s="47"/>
      <c r="G424" s="47"/>
      <c r="H424" s="48"/>
      <c r="I424" s="84"/>
      <c r="J424" s="70"/>
      <c r="K424" s="70"/>
      <c r="L424" s="352">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350000000000001" hidden="1" customHeight="1" outlineLevel="1">
      <c r="B425" s="453"/>
      <c r="C425" s="456"/>
      <c r="D425" s="23"/>
      <c r="E425" s="23"/>
      <c r="F425" s="47"/>
      <c r="G425" s="47"/>
      <c r="H425" s="48"/>
      <c r="I425" s="84"/>
      <c r="J425" s="70"/>
      <c r="K425" s="70"/>
      <c r="L425" s="352">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350000000000001" hidden="1" customHeight="1" outlineLevel="1">
      <c r="B426" s="453"/>
      <c r="C426" s="456"/>
      <c r="D426" s="23"/>
      <c r="E426" s="23"/>
      <c r="F426" s="47"/>
      <c r="G426" s="47"/>
      <c r="H426" s="48"/>
      <c r="I426" s="84"/>
      <c r="J426" s="70"/>
      <c r="K426" s="70"/>
      <c r="L426" s="352">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350000000000001" hidden="1" customHeight="1" outlineLevel="1">
      <c r="B427" s="453"/>
      <c r="C427" s="456"/>
      <c r="D427" s="23"/>
      <c r="E427" s="23"/>
      <c r="F427" s="47"/>
      <c r="G427" s="47"/>
      <c r="H427" s="48"/>
      <c r="I427" s="84"/>
      <c r="J427" s="70"/>
      <c r="K427" s="70"/>
      <c r="L427" s="352">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350000000000001" hidden="1" customHeight="1" outlineLevel="1">
      <c r="B428" s="453"/>
      <c r="C428" s="456"/>
      <c r="D428" s="23"/>
      <c r="E428" s="23"/>
      <c r="F428" s="47"/>
      <c r="G428" s="47"/>
      <c r="H428" s="48"/>
      <c r="I428" s="84"/>
      <c r="J428" s="70"/>
      <c r="K428" s="70"/>
      <c r="L428" s="352">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350000000000001" hidden="1" customHeight="1" outlineLevel="1">
      <c r="B429" s="453"/>
      <c r="C429" s="456"/>
      <c r="D429" s="23"/>
      <c r="E429" s="23"/>
      <c r="F429" s="47"/>
      <c r="G429" s="47"/>
      <c r="H429" s="48"/>
      <c r="I429" s="84"/>
      <c r="J429" s="70"/>
      <c r="K429" s="70"/>
      <c r="L429" s="352">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350000000000001" hidden="1" customHeight="1" outlineLevel="1">
      <c r="B430" s="453"/>
      <c r="C430" s="456"/>
      <c r="D430" s="23"/>
      <c r="E430" s="23"/>
      <c r="F430" s="47"/>
      <c r="G430" s="47"/>
      <c r="H430" s="48"/>
      <c r="I430" s="84"/>
      <c r="J430" s="70"/>
      <c r="K430" s="70"/>
      <c r="L430" s="352">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350000000000001" hidden="1" customHeight="1" outlineLevel="1">
      <c r="B431" s="453"/>
      <c r="C431" s="456"/>
      <c r="D431" s="23"/>
      <c r="E431" s="23"/>
      <c r="F431" s="47"/>
      <c r="G431" s="47"/>
      <c r="H431" s="48"/>
      <c r="I431" s="84"/>
      <c r="J431" s="70"/>
      <c r="K431" s="70"/>
      <c r="L431" s="352">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350000000000001" hidden="1" customHeight="1" outlineLevel="1">
      <c r="B432" s="453"/>
      <c r="C432" s="456"/>
      <c r="D432" s="23"/>
      <c r="E432" s="23"/>
      <c r="F432" s="47"/>
      <c r="G432" s="47"/>
      <c r="H432" s="48"/>
      <c r="I432" s="84"/>
      <c r="J432" s="70"/>
      <c r="K432" s="70"/>
      <c r="L432" s="352">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350000000000001" hidden="1" customHeight="1" outlineLevel="1">
      <c r="B433" s="453"/>
      <c r="C433" s="456"/>
      <c r="D433" s="23"/>
      <c r="E433" s="23"/>
      <c r="F433" s="47"/>
      <c r="G433" s="47"/>
      <c r="H433" s="48"/>
      <c r="I433" s="84"/>
      <c r="J433" s="70"/>
      <c r="K433" s="70"/>
      <c r="L433" s="352">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350000000000001" hidden="1" customHeight="1" outlineLevel="1">
      <c r="B434" s="453"/>
      <c r="C434" s="456"/>
      <c r="D434" s="23"/>
      <c r="E434" s="23"/>
      <c r="F434" s="47"/>
      <c r="G434" s="47"/>
      <c r="H434" s="48"/>
      <c r="I434" s="84"/>
      <c r="J434" s="70"/>
      <c r="K434" s="70"/>
      <c r="L434" s="352">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350000000000001" hidden="1" customHeight="1" outlineLevel="1">
      <c r="B435" s="453"/>
      <c r="C435" s="456"/>
      <c r="D435" s="23"/>
      <c r="E435" s="23"/>
      <c r="F435" s="47"/>
      <c r="G435" s="47"/>
      <c r="H435" s="48"/>
      <c r="I435" s="84"/>
      <c r="J435" s="70"/>
      <c r="K435" s="70"/>
      <c r="L435" s="352">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350000000000001" hidden="1" customHeight="1" outlineLevel="1">
      <c r="B436" s="453"/>
      <c r="C436" s="456"/>
      <c r="D436" s="23"/>
      <c r="E436" s="23"/>
      <c r="F436" s="47"/>
      <c r="G436" s="47"/>
      <c r="H436" s="48"/>
      <c r="I436" s="84"/>
      <c r="J436" s="70"/>
      <c r="K436" s="70"/>
      <c r="L436" s="352">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350000000000001" hidden="1" customHeight="1" outlineLevel="1">
      <c r="B437" s="453"/>
      <c r="C437" s="456"/>
      <c r="D437" s="23"/>
      <c r="E437" s="23"/>
      <c r="F437" s="47"/>
      <c r="G437" s="47"/>
      <c r="H437" s="48"/>
      <c r="I437" s="84"/>
      <c r="J437" s="70"/>
      <c r="K437" s="70"/>
      <c r="L437" s="352">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350000000000001" hidden="1" customHeight="1" outlineLevel="1">
      <c r="B438" s="453"/>
      <c r="C438" s="456"/>
      <c r="D438" s="23"/>
      <c r="E438" s="23"/>
      <c r="F438" s="47"/>
      <c r="G438" s="47"/>
      <c r="H438" s="48"/>
      <c r="I438" s="84"/>
      <c r="J438" s="70"/>
      <c r="K438" s="70"/>
      <c r="L438" s="352">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350000000000001" hidden="1" customHeight="1" outlineLevel="1">
      <c r="B439" s="453"/>
      <c r="C439" s="456"/>
      <c r="D439" s="23"/>
      <c r="E439" s="23"/>
      <c r="F439" s="47"/>
      <c r="G439" s="47"/>
      <c r="H439" s="48"/>
      <c r="I439" s="84"/>
      <c r="J439" s="70"/>
      <c r="K439" s="70"/>
      <c r="L439" s="352">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350000000000001" hidden="1" customHeight="1" outlineLevel="1">
      <c r="B440" s="453"/>
      <c r="C440" s="456"/>
      <c r="D440" s="23"/>
      <c r="E440" s="23"/>
      <c r="F440" s="47"/>
      <c r="G440" s="47"/>
      <c r="H440" s="48"/>
      <c r="I440" s="84"/>
      <c r="J440" s="70"/>
      <c r="K440" s="70"/>
      <c r="L440" s="352">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350000000000001" hidden="1" customHeight="1" outlineLevel="1">
      <c r="B441" s="453"/>
      <c r="C441" s="456"/>
      <c r="D441" s="23"/>
      <c r="E441" s="23"/>
      <c r="F441" s="47"/>
      <c r="G441" s="47"/>
      <c r="H441" s="48"/>
      <c r="I441" s="84"/>
      <c r="J441" s="70"/>
      <c r="K441" s="70"/>
      <c r="L441" s="352">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350000000000001" hidden="1" customHeight="1" outlineLevel="1">
      <c r="B442" s="453"/>
      <c r="C442" s="456"/>
      <c r="D442" s="23"/>
      <c r="E442" s="23"/>
      <c r="F442" s="47"/>
      <c r="G442" s="47"/>
      <c r="H442" s="48"/>
      <c r="I442" s="84"/>
      <c r="J442" s="70"/>
      <c r="K442" s="70"/>
      <c r="L442" s="352">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350000000000001" hidden="1" customHeight="1" outlineLevel="1">
      <c r="B443" s="453"/>
      <c r="C443" s="456"/>
      <c r="D443" s="23"/>
      <c r="E443" s="23"/>
      <c r="F443" s="47"/>
      <c r="G443" s="47"/>
      <c r="H443" s="48"/>
      <c r="I443" s="84"/>
      <c r="J443" s="70"/>
      <c r="K443" s="70"/>
      <c r="L443" s="352">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350000000000001" hidden="1" customHeight="1" outlineLevel="1">
      <c r="B444" s="453"/>
      <c r="C444" s="456"/>
      <c r="D444" s="23"/>
      <c r="E444" s="23"/>
      <c r="F444" s="47"/>
      <c r="G444" s="47"/>
      <c r="H444" s="48"/>
      <c r="I444" s="84"/>
      <c r="J444" s="70"/>
      <c r="K444" s="70"/>
      <c r="L444" s="352">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350000000000001" hidden="1" customHeight="1" outlineLevel="1">
      <c r="B445" s="453"/>
      <c r="C445" s="456"/>
      <c r="D445" s="23"/>
      <c r="E445" s="23"/>
      <c r="F445" s="47"/>
      <c r="G445" s="47"/>
      <c r="H445" s="48"/>
      <c r="I445" s="84"/>
      <c r="J445" s="70"/>
      <c r="K445" s="70"/>
      <c r="L445" s="352">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350000000000001" hidden="1" customHeight="1" outlineLevel="1">
      <c r="B446" s="453"/>
      <c r="C446" s="456"/>
      <c r="D446" s="23"/>
      <c r="E446" s="24"/>
      <c r="F446" s="49"/>
      <c r="G446" s="49"/>
      <c r="H446" s="48"/>
      <c r="I446" s="84"/>
      <c r="J446" s="70"/>
      <c r="K446" s="70"/>
      <c r="L446" s="352">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350000000000001" hidden="1" customHeight="1" outlineLevel="1">
      <c r="B447" s="453"/>
      <c r="C447" s="456"/>
      <c r="D447" s="23"/>
      <c r="E447" s="23"/>
      <c r="F447" s="47"/>
      <c r="G447" s="47"/>
      <c r="H447" s="48"/>
      <c r="I447" s="84"/>
      <c r="J447" s="70"/>
      <c r="K447" s="70"/>
      <c r="L447" s="352">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350000000000001" hidden="1" customHeight="1" outlineLevel="1">
      <c r="B448" s="453"/>
      <c r="C448" s="456"/>
      <c r="D448" s="23"/>
      <c r="E448" s="23"/>
      <c r="F448" s="47"/>
      <c r="G448" s="47"/>
      <c r="H448" s="48"/>
      <c r="I448" s="84"/>
      <c r="J448" s="70"/>
      <c r="K448" s="70"/>
      <c r="L448" s="352">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350000000000001" hidden="1" customHeight="1" outlineLevel="1">
      <c r="B449" s="453"/>
      <c r="C449" s="456"/>
      <c r="D449" s="23"/>
      <c r="E449" s="23"/>
      <c r="F449" s="47"/>
      <c r="G449" s="47"/>
      <c r="H449" s="48"/>
      <c r="I449" s="84"/>
      <c r="J449" s="70"/>
      <c r="K449" s="70"/>
      <c r="L449" s="352">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350000000000001" hidden="1" customHeight="1" outlineLevel="1">
      <c r="B450" s="453"/>
      <c r="C450" s="456"/>
      <c r="D450" s="23"/>
      <c r="E450" s="24"/>
      <c r="F450" s="49"/>
      <c r="G450" s="49"/>
      <c r="H450" s="48"/>
      <c r="I450" s="84"/>
      <c r="J450" s="70"/>
      <c r="K450" s="70"/>
      <c r="L450" s="352">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350000000000001" hidden="1" customHeight="1" outlineLevel="1">
      <c r="B451" s="453"/>
      <c r="C451" s="456"/>
      <c r="D451" s="23"/>
      <c r="E451" s="23"/>
      <c r="F451" s="47"/>
      <c r="G451" s="47"/>
      <c r="H451" s="48"/>
      <c r="I451" s="84"/>
      <c r="J451" s="70"/>
      <c r="K451" s="70"/>
      <c r="L451" s="352">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350000000000001" hidden="1" customHeight="1" outlineLevel="1">
      <c r="B452" s="453"/>
      <c r="C452" s="456"/>
      <c r="D452" s="23"/>
      <c r="E452" s="25"/>
      <c r="F452" s="50"/>
      <c r="G452" s="50"/>
      <c r="H452" s="51"/>
      <c r="I452" s="84"/>
      <c r="J452" s="70"/>
      <c r="K452" s="70"/>
      <c r="L452" s="352">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350000000000001" hidden="1" customHeight="1" outlineLevel="1">
      <c r="B453" s="453"/>
      <c r="C453" s="456"/>
      <c r="D453" s="23"/>
      <c r="E453" s="24"/>
      <c r="F453" s="49"/>
      <c r="G453" s="49"/>
      <c r="H453" s="48"/>
      <c r="I453" s="84"/>
      <c r="J453" s="70"/>
      <c r="K453" s="70"/>
      <c r="L453" s="352">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16.350000000000001" hidden="1" customHeight="1" outlineLevel="1">
      <c r="B454" s="453"/>
      <c r="C454" s="456"/>
      <c r="D454" s="23"/>
      <c r="E454" s="43"/>
      <c r="F454" s="47"/>
      <c r="G454" s="47"/>
      <c r="H454" s="95"/>
      <c r="I454" s="84"/>
      <c r="J454" s="70"/>
      <c r="K454" s="70"/>
      <c r="L454" s="352">
        <f t="shared" si="133"/>
        <v>0</v>
      </c>
      <c r="M454" s="84"/>
      <c r="N454" s="53"/>
      <c r="O454" s="53"/>
      <c r="P454" s="4">
        <f t="shared" si="138"/>
        <v>0</v>
      </c>
      <c r="Q454" s="53"/>
      <c r="R454" s="53"/>
      <c r="S454" s="53"/>
      <c r="T454" s="4">
        <f t="shared" si="130"/>
        <v>0</v>
      </c>
      <c r="U454" s="53"/>
      <c r="V454" s="53"/>
      <c r="W454" s="53"/>
      <c r="X454" s="7">
        <f t="shared" si="131"/>
        <v>0</v>
      </c>
      <c r="Y454" s="53"/>
      <c r="Z454" s="53"/>
      <c r="AA454" s="53"/>
      <c r="AB454" s="85">
        <f t="shared" si="132"/>
        <v>0</v>
      </c>
      <c r="AC454" s="84"/>
      <c r="AD454" s="53"/>
      <c r="AE454" s="53"/>
      <c r="AF454" s="4">
        <f t="shared" si="139"/>
        <v>0</v>
      </c>
      <c r="AG454" s="53"/>
      <c r="AH454" s="53"/>
      <c r="AI454" s="53"/>
      <c r="AJ454" s="4">
        <f t="shared" si="134"/>
        <v>0</v>
      </c>
      <c r="AK454" s="53"/>
      <c r="AL454" s="53"/>
      <c r="AM454" s="53"/>
      <c r="AN454" s="7">
        <f t="shared" si="135"/>
        <v>0</v>
      </c>
      <c r="AO454" s="53"/>
      <c r="AP454" s="53"/>
      <c r="AQ454" s="53"/>
      <c r="AR454" s="85">
        <f t="shared" si="136"/>
        <v>0</v>
      </c>
      <c r="AS454" s="53"/>
      <c r="AT454" s="53"/>
      <c r="AU454" s="53"/>
      <c r="AV454" s="53"/>
      <c r="AW454" s="85">
        <f t="shared" si="137"/>
        <v>0</v>
      </c>
    </row>
    <row r="455" spans="2:49" ht="25.35" customHeight="1" collapsed="1" thickBot="1">
      <c r="B455" s="454"/>
      <c r="C455" s="457"/>
      <c r="D455" s="301" t="s">
        <v>180</v>
      </c>
      <c r="E455" s="97"/>
      <c r="F455" s="97"/>
      <c r="G455" s="97"/>
      <c r="H455" s="98"/>
      <c r="I455" s="304"/>
      <c r="J455" s="305"/>
      <c r="K455" s="306"/>
      <c r="L455" s="354">
        <f>SUM(L405:L454)</f>
        <v>0</v>
      </c>
      <c r="M455" s="302">
        <f>SUM(M405:M454)</f>
        <v>0</v>
      </c>
      <c r="N455" s="302">
        <f>SUM(N405:N454)</f>
        <v>0</v>
      </c>
      <c r="O455" s="302">
        <f>SUM(O405:O454)</f>
        <v>0</v>
      </c>
      <c r="P455" s="308">
        <f t="shared" si="138"/>
        <v>0</v>
      </c>
      <c r="Q455" s="302">
        <f>SUM(Q405:Q454)</f>
        <v>0</v>
      </c>
      <c r="R455" s="302">
        <f>SUM(R405:R454)</f>
        <v>0</v>
      </c>
      <c r="S455" s="302">
        <f>SUM(S405:S454)</f>
        <v>0</v>
      </c>
      <c r="T455" s="308">
        <f t="shared" ref="T455:T505" si="140">Q455+R455+S455</f>
        <v>0</v>
      </c>
      <c r="U455" s="302">
        <f>SUM(U405:U454)</f>
        <v>0</v>
      </c>
      <c r="V455" s="302">
        <f>SUM(V405:V454)</f>
        <v>0</v>
      </c>
      <c r="W455" s="302">
        <f>SUM(W405:W454)</f>
        <v>0</v>
      </c>
      <c r="X455" s="309">
        <f t="shared" ref="X455:X505" si="141">U455+V455+W455</f>
        <v>0</v>
      </c>
      <c r="Y455" s="302">
        <f>SUM(Y405:Y454)</f>
        <v>0</v>
      </c>
      <c r="Z455" s="302">
        <f>SUM(Z405:Z454)</f>
        <v>0</v>
      </c>
      <c r="AA455" s="302">
        <f>SUM(AA405:AA454)</f>
        <v>0</v>
      </c>
      <c r="AB455" s="310">
        <f t="shared" ref="AB455:AB505" si="142">Y455+Z455+AA455</f>
        <v>0</v>
      </c>
      <c r="AC455" s="302">
        <f>SUM(AC405:AC454)</f>
        <v>0</v>
      </c>
      <c r="AD455" s="302">
        <f>SUM(AD405:AD454)</f>
        <v>0</v>
      </c>
      <c r="AE455" s="302">
        <f>SUM(AE405:AE454)</f>
        <v>0</v>
      </c>
      <c r="AF455" s="308">
        <f t="shared" si="139"/>
        <v>0</v>
      </c>
      <c r="AG455" s="302">
        <f>SUM(AG405:AG454)</f>
        <v>0</v>
      </c>
      <c r="AH455" s="302">
        <f>SUM(AH405:AH454)</f>
        <v>0</v>
      </c>
      <c r="AI455" s="302">
        <f>SUM(AI405:AI454)</f>
        <v>0</v>
      </c>
      <c r="AJ455" s="308">
        <f t="shared" si="134"/>
        <v>0</v>
      </c>
      <c r="AK455" s="302">
        <f>SUM(AK405:AK454)</f>
        <v>0</v>
      </c>
      <c r="AL455" s="302">
        <f>SUM(AL405:AL454)</f>
        <v>0</v>
      </c>
      <c r="AM455" s="302">
        <f>SUM(AM405:AM454)</f>
        <v>0</v>
      </c>
      <c r="AN455" s="309">
        <f t="shared" si="135"/>
        <v>0</v>
      </c>
      <c r="AO455" s="302">
        <f>SUM(AO405:AO454)</f>
        <v>0</v>
      </c>
      <c r="AP455" s="302">
        <f>SUM(AP405:AP454)</f>
        <v>0</v>
      </c>
      <c r="AQ455" s="302">
        <f>SUM(AQ405:AQ454)</f>
        <v>0</v>
      </c>
      <c r="AR455" s="310">
        <f t="shared" si="136"/>
        <v>0</v>
      </c>
      <c r="AS455" s="302">
        <f>SUM(AS405:AS454)</f>
        <v>0</v>
      </c>
      <c r="AT455" s="302">
        <f>SUM(AT405:AT454)</f>
        <v>0</v>
      </c>
      <c r="AU455" s="302">
        <f>SUM(AU405:AU454)</f>
        <v>0</v>
      </c>
      <c r="AV455" s="302">
        <f>SUM(AV405:AV454)</f>
        <v>0</v>
      </c>
      <c r="AW455" s="310">
        <f>AS455+AT455+AU455+AV455</f>
        <v>0</v>
      </c>
    </row>
    <row r="456" spans="2:49" ht="16.350000000000001" hidden="1" customHeight="1" outlineLevel="1">
      <c r="B456" s="452" t="s">
        <v>188</v>
      </c>
      <c r="C456" s="455" t="s">
        <v>1</v>
      </c>
      <c r="D456" s="92" t="s">
        <v>170</v>
      </c>
      <c r="E456" s="92"/>
      <c r="F456" s="93"/>
      <c r="G456" s="93"/>
      <c r="H456" s="296" t="s">
        <v>169</v>
      </c>
      <c r="I456" s="286"/>
      <c r="J456" s="300"/>
      <c r="K456" s="300"/>
      <c r="L456" s="352">
        <f t="shared" ref="L456:L505" si="143">I456*J456*K456</f>
        <v>0</v>
      </c>
      <c r="M456" s="286"/>
      <c r="N456" s="287"/>
      <c r="O456" s="287"/>
      <c r="P456" s="288">
        <f>M456+N456+O456</f>
        <v>0</v>
      </c>
      <c r="Q456" s="287"/>
      <c r="R456" s="287"/>
      <c r="S456" s="287"/>
      <c r="T456" s="288">
        <f t="shared" si="140"/>
        <v>0</v>
      </c>
      <c r="U456" s="287"/>
      <c r="V456" s="287"/>
      <c r="W456" s="287"/>
      <c r="X456" s="289">
        <f t="shared" si="141"/>
        <v>0</v>
      </c>
      <c r="Y456" s="287"/>
      <c r="Z456" s="287"/>
      <c r="AA456" s="287"/>
      <c r="AB456" s="290">
        <f t="shared" si="142"/>
        <v>0</v>
      </c>
      <c r="AC456" s="286"/>
      <c r="AD456" s="287"/>
      <c r="AE456" s="287"/>
      <c r="AF456" s="288">
        <f>AC456+AD456+AE456</f>
        <v>0</v>
      </c>
      <c r="AG456" s="287"/>
      <c r="AH456" s="287"/>
      <c r="AI456" s="287"/>
      <c r="AJ456" s="288">
        <f t="shared" si="134"/>
        <v>0</v>
      </c>
      <c r="AK456" s="287"/>
      <c r="AL456" s="287"/>
      <c r="AM456" s="287"/>
      <c r="AN456" s="289">
        <f t="shared" si="135"/>
        <v>0</v>
      </c>
      <c r="AO456" s="287"/>
      <c r="AP456" s="287"/>
      <c r="AQ456" s="287"/>
      <c r="AR456" s="290">
        <f t="shared" si="136"/>
        <v>0</v>
      </c>
      <c r="AS456" s="287"/>
      <c r="AT456" s="287"/>
      <c r="AU456" s="287"/>
      <c r="AV456" s="287"/>
      <c r="AW456" s="290">
        <f t="shared" ref="AW456:AW505" si="144">AS456+AT456+AU456+AV456</f>
        <v>0</v>
      </c>
    </row>
    <row r="457" spans="2:49" ht="16.350000000000001" hidden="1" customHeight="1" outlineLevel="1">
      <c r="B457" s="453"/>
      <c r="C457" s="456"/>
      <c r="D457" s="23" t="s">
        <v>170</v>
      </c>
      <c r="E457" s="23"/>
      <c r="F457" s="47"/>
      <c r="G457" s="47"/>
      <c r="H457" s="95" t="s">
        <v>169</v>
      </c>
      <c r="I457" s="84"/>
      <c r="J457" s="70"/>
      <c r="K457" s="70"/>
      <c r="L457" s="352">
        <f t="shared" si="143"/>
        <v>0</v>
      </c>
      <c r="M457" s="84"/>
      <c r="N457" s="53"/>
      <c r="O457" s="53"/>
      <c r="P457" s="4"/>
      <c r="Q457" s="53"/>
      <c r="R457" s="53"/>
      <c r="S457" s="53"/>
      <c r="T457" s="4">
        <f t="shared" si="140"/>
        <v>0</v>
      </c>
      <c r="U457" s="53"/>
      <c r="V457" s="53"/>
      <c r="W457" s="53"/>
      <c r="X457" s="7">
        <f t="shared" si="141"/>
        <v>0</v>
      </c>
      <c r="Y457" s="53"/>
      <c r="Z457" s="53"/>
      <c r="AA457" s="53"/>
      <c r="AB457" s="85">
        <f t="shared" si="142"/>
        <v>0</v>
      </c>
      <c r="AC457" s="84"/>
      <c r="AD457" s="53"/>
      <c r="AE457" s="53"/>
      <c r="AF457" s="4"/>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350000000000001" hidden="1" customHeight="1" outlineLevel="1">
      <c r="B458" s="453"/>
      <c r="C458" s="456"/>
      <c r="D458" s="23" t="s">
        <v>170</v>
      </c>
      <c r="E458" s="23"/>
      <c r="F458" s="47"/>
      <c r="G458" s="47"/>
      <c r="H458" s="95" t="s">
        <v>171</v>
      </c>
      <c r="I458" s="84"/>
      <c r="J458" s="70"/>
      <c r="K458" s="70"/>
      <c r="L458" s="352">
        <f t="shared" si="143"/>
        <v>0</v>
      </c>
      <c r="M458" s="84"/>
      <c r="N458" s="53"/>
      <c r="O458" s="53"/>
      <c r="P458" s="4">
        <f t="shared" ref="P458:P506" si="145">M458+N458+O458</f>
        <v>0</v>
      </c>
      <c r="Q458" s="53"/>
      <c r="R458" s="53"/>
      <c r="S458" s="53"/>
      <c r="T458" s="4">
        <f t="shared" si="140"/>
        <v>0</v>
      </c>
      <c r="U458" s="53"/>
      <c r="V458" s="53"/>
      <c r="W458" s="53"/>
      <c r="X458" s="7">
        <f t="shared" si="141"/>
        <v>0</v>
      </c>
      <c r="Y458" s="53"/>
      <c r="Z458" s="53"/>
      <c r="AA458" s="53"/>
      <c r="AB458" s="85">
        <f t="shared" si="142"/>
        <v>0</v>
      </c>
      <c r="AC458" s="84"/>
      <c r="AD458" s="53"/>
      <c r="AE458" s="53"/>
      <c r="AF458" s="4">
        <f t="shared" ref="AF458:AF506" si="146">AC458+AD458+AE458</f>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350000000000001" hidden="1" customHeight="1" outlineLevel="1">
      <c r="B459" s="453"/>
      <c r="C459" s="456"/>
      <c r="D459" s="23" t="s">
        <v>170</v>
      </c>
      <c r="E459" s="23"/>
      <c r="F459" s="47"/>
      <c r="G459" s="47"/>
      <c r="H459" s="95" t="s">
        <v>172</v>
      </c>
      <c r="I459" s="84"/>
      <c r="J459" s="70"/>
      <c r="K459" s="70"/>
      <c r="L459" s="352">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350000000000001" hidden="1" customHeight="1" outlineLevel="1">
      <c r="B460" s="453"/>
      <c r="C460" s="456"/>
      <c r="D460" s="23" t="s">
        <v>170</v>
      </c>
      <c r="E460" s="24"/>
      <c r="F460" s="49"/>
      <c r="G460" s="49"/>
      <c r="H460" s="95" t="s">
        <v>173</v>
      </c>
      <c r="I460" s="84"/>
      <c r="J460" s="70"/>
      <c r="K460" s="70"/>
      <c r="L460" s="352">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350000000000001" hidden="1" customHeight="1" outlineLevel="1">
      <c r="B461" s="453"/>
      <c r="C461" s="456"/>
      <c r="D461" s="23" t="s">
        <v>170</v>
      </c>
      <c r="E461" s="23"/>
      <c r="F461" s="47"/>
      <c r="G461" s="47"/>
      <c r="H461" s="95" t="s">
        <v>174</v>
      </c>
      <c r="I461" s="84"/>
      <c r="J461" s="70"/>
      <c r="K461" s="70"/>
      <c r="L461" s="352">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350000000000001" hidden="1" customHeight="1" outlineLevel="1">
      <c r="B462" s="453"/>
      <c r="C462" s="456"/>
      <c r="D462" s="23" t="s">
        <v>175</v>
      </c>
      <c r="E462" s="25"/>
      <c r="F462" s="50"/>
      <c r="G462" s="50"/>
      <c r="H462" s="96"/>
      <c r="I462" s="84"/>
      <c r="J462" s="70"/>
      <c r="K462" s="70"/>
      <c r="L462" s="352">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350000000000001" hidden="1" customHeight="1" outlineLevel="1">
      <c r="B463" s="453"/>
      <c r="C463" s="456"/>
      <c r="D463" s="23" t="s">
        <v>176</v>
      </c>
      <c r="E463" s="24"/>
      <c r="F463" s="49"/>
      <c r="G463" s="49"/>
      <c r="H463" s="95"/>
      <c r="I463" s="84"/>
      <c r="J463" s="70"/>
      <c r="K463" s="70"/>
      <c r="L463" s="352">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350000000000001" hidden="1" customHeight="1" outlineLevel="1">
      <c r="B464" s="453"/>
      <c r="C464" s="456"/>
      <c r="D464" s="23" t="s">
        <v>177</v>
      </c>
      <c r="E464" s="23"/>
      <c r="F464" s="47"/>
      <c r="G464" s="47"/>
      <c r="H464" s="48"/>
      <c r="I464" s="84"/>
      <c r="J464" s="70"/>
      <c r="K464" s="70"/>
      <c r="L464" s="352">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350000000000001" hidden="1" customHeight="1" outlineLevel="1">
      <c r="B465" s="453"/>
      <c r="C465" s="456"/>
      <c r="D465" s="23" t="s">
        <v>178</v>
      </c>
      <c r="E465" s="23"/>
      <c r="F465" s="47"/>
      <c r="G465" s="47"/>
      <c r="H465" s="48"/>
      <c r="I465" s="84"/>
      <c r="J465" s="70"/>
      <c r="K465" s="70"/>
      <c r="L465" s="352">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350000000000001" hidden="1" customHeight="1" outlineLevel="1">
      <c r="B466" s="453"/>
      <c r="C466" s="456"/>
      <c r="D466" s="23" t="s">
        <v>179</v>
      </c>
      <c r="E466" s="23"/>
      <c r="F466" s="47"/>
      <c r="G466" s="47"/>
      <c r="H466" s="48"/>
      <c r="I466" s="84"/>
      <c r="J466" s="70"/>
      <c r="K466" s="70"/>
      <c r="L466" s="352">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350000000000001" hidden="1" customHeight="1" outlineLevel="1">
      <c r="B467" s="453"/>
      <c r="C467" s="456"/>
      <c r="D467" s="23" t="s">
        <v>63</v>
      </c>
      <c r="E467" s="23"/>
      <c r="F467" s="47"/>
      <c r="G467" s="47"/>
      <c r="H467" s="48"/>
      <c r="I467" s="84"/>
      <c r="J467" s="70"/>
      <c r="K467" s="70"/>
      <c r="L467" s="352">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350000000000001" hidden="1" customHeight="1" outlineLevel="1">
      <c r="B468" s="453"/>
      <c r="C468" s="456"/>
      <c r="D468" s="23" t="s">
        <v>66</v>
      </c>
      <c r="E468" s="23"/>
      <c r="F468" s="47"/>
      <c r="G468" s="47"/>
      <c r="H468" s="48"/>
      <c r="I468" s="84"/>
      <c r="J468" s="70"/>
      <c r="K468" s="70"/>
      <c r="L468" s="352">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si="134"/>
        <v>0</v>
      </c>
      <c r="AK468" s="53"/>
      <c r="AL468" s="53"/>
      <c r="AM468" s="53"/>
      <c r="AN468" s="7">
        <f t="shared" si="135"/>
        <v>0</v>
      </c>
      <c r="AO468" s="53"/>
      <c r="AP468" s="53"/>
      <c r="AQ468" s="53"/>
      <c r="AR468" s="85">
        <f t="shared" si="136"/>
        <v>0</v>
      </c>
      <c r="AS468" s="53"/>
      <c r="AT468" s="53"/>
      <c r="AU468" s="53"/>
      <c r="AV468" s="53"/>
      <c r="AW468" s="85">
        <f t="shared" si="144"/>
        <v>0</v>
      </c>
    </row>
    <row r="469" spans="2:49" ht="16.350000000000001" hidden="1" customHeight="1" outlineLevel="1">
      <c r="B469" s="453"/>
      <c r="C469" s="456"/>
      <c r="D469" s="23" t="s">
        <v>66</v>
      </c>
      <c r="E469" s="23"/>
      <c r="F469" s="47"/>
      <c r="G469" s="47"/>
      <c r="H469" s="48"/>
      <c r="I469" s="84"/>
      <c r="J469" s="70"/>
      <c r="K469" s="70"/>
      <c r="L469" s="352">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ref="AJ469:AJ532" si="147">AG469+AH469+AI469</f>
        <v>0</v>
      </c>
      <c r="AK469" s="53"/>
      <c r="AL469" s="53"/>
      <c r="AM469" s="53"/>
      <c r="AN469" s="7">
        <f t="shared" ref="AN469:AN532" si="148">AK469+AL469+AM469</f>
        <v>0</v>
      </c>
      <c r="AO469" s="53"/>
      <c r="AP469" s="53"/>
      <c r="AQ469" s="53"/>
      <c r="AR469" s="85">
        <f t="shared" ref="AR469:AR532" si="149">AO469+AP469+AQ469</f>
        <v>0</v>
      </c>
      <c r="AS469" s="53"/>
      <c r="AT469" s="53"/>
      <c r="AU469" s="53"/>
      <c r="AV469" s="53"/>
      <c r="AW469" s="85">
        <f t="shared" si="144"/>
        <v>0</v>
      </c>
    </row>
    <row r="470" spans="2:49" ht="16.350000000000001" hidden="1" customHeight="1" outlineLevel="1">
      <c r="B470" s="453"/>
      <c r="C470" s="456"/>
      <c r="D470" s="23"/>
      <c r="E470" s="23"/>
      <c r="F470" s="47"/>
      <c r="G470" s="47"/>
      <c r="H470" s="48"/>
      <c r="I470" s="84"/>
      <c r="J470" s="70"/>
      <c r="K470" s="70"/>
      <c r="L470" s="352">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350000000000001" hidden="1" customHeight="1" outlineLevel="1">
      <c r="B471" s="453"/>
      <c r="C471" s="456"/>
      <c r="D471" s="23"/>
      <c r="E471" s="23"/>
      <c r="F471" s="47"/>
      <c r="G471" s="47"/>
      <c r="H471" s="48"/>
      <c r="I471" s="84"/>
      <c r="J471" s="70"/>
      <c r="K471" s="70"/>
      <c r="L471" s="352">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350000000000001" hidden="1" customHeight="1" outlineLevel="1">
      <c r="B472" s="453"/>
      <c r="C472" s="456"/>
      <c r="D472" s="23"/>
      <c r="E472" s="23"/>
      <c r="F472" s="47"/>
      <c r="G472" s="47"/>
      <c r="H472" s="48"/>
      <c r="I472" s="84"/>
      <c r="J472" s="70"/>
      <c r="K472" s="70"/>
      <c r="L472" s="352">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350000000000001" hidden="1" customHeight="1" outlineLevel="1">
      <c r="B473" s="453"/>
      <c r="C473" s="456"/>
      <c r="D473" s="23"/>
      <c r="E473" s="23"/>
      <c r="F473" s="47"/>
      <c r="G473" s="47"/>
      <c r="H473" s="48"/>
      <c r="I473" s="84"/>
      <c r="J473" s="70"/>
      <c r="K473" s="70"/>
      <c r="L473" s="352">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350000000000001" hidden="1" customHeight="1" outlineLevel="1">
      <c r="B474" s="453"/>
      <c r="C474" s="456"/>
      <c r="D474" s="23"/>
      <c r="E474" s="23"/>
      <c r="F474" s="47"/>
      <c r="G474" s="47"/>
      <c r="H474" s="48"/>
      <c r="I474" s="84"/>
      <c r="J474" s="70"/>
      <c r="K474" s="70"/>
      <c r="L474" s="352">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350000000000001" hidden="1" customHeight="1" outlineLevel="1">
      <c r="B475" s="453"/>
      <c r="C475" s="456"/>
      <c r="D475" s="23"/>
      <c r="E475" s="23"/>
      <c r="F475" s="47"/>
      <c r="G475" s="47"/>
      <c r="H475" s="48"/>
      <c r="I475" s="84"/>
      <c r="J475" s="70"/>
      <c r="K475" s="70"/>
      <c r="L475" s="352">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350000000000001" hidden="1" customHeight="1" outlineLevel="1">
      <c r="B476" s="453"/>
      <c r="C476" s="456"/>
      <c r="D476" s="23"/>
      <c r="E476" s="23"/>
      <c r="F476" s="47"/>
      <c r="G476" s="47"/>
      <c r="H476" s="48"/>
      <c r="I476" s="84"/>
      <c r="J476" s="70"/>
      <c r="K476" s="70"/>
      <c r="L476" s="352">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350000000000001" hidden="1" customHeight="1" outlineLevel="1">
      <c r="B477" s="453"/>
      <c r="C477" s="456"/>
      <c r="D477" s="23"/>
      <c r="E477" s="23"/>
      <c r="F477" s="47"/>
      <c r="G477" s="47"/>
      <c r="H477" s="48"/>
      <c r="I477" s="84"/>
      <c r="J477" s="70"/>
      <c r="K477" s="70"/>
      <c r="L477" s="352">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350000000000001" hidden="1" customHeight="1" outlineLevel="1">
      <c r="B478" s="453"/>
      <c r="C478" s="456"/>
      <c r="D478" s="23"/>
      <c r="E478" s="23"/>
      <c r="F478" s="47"/>
      <c r="G478" s="47"/>
      <c r="H478" s="48"/>
      <c r="I478" s="84"/>
      <c r="J478" s="70"/>
      <c r="K478" s="70"/>
      <c r="L478" s="352">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350000000000001" hidden="1" customHeight="1" outlineLevel="1">
      <c r="B479" s="453"/>
      <c r="C479" s="456"/>
      <c r="D479" s="23"/>
      <c r="E479" s="23"/>
      <c r="F479" s="47"/>
      <c r="G479" s="47"/>
      <c r="H479" s="48"/>
      <c r="I479" s="84"/>
      <c r="J479" s="70"/>
      <c r="K479" s="70"/>
      <c r="L479" s="352">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350000000000001" hidden="1" customHeight="1" outlineLevel="1">
      <c r="B480" s="453"/>
      <c r="C480" s="456"/>
      <c r="D480" s="23"/>
      <c r="E480" s="23"/>
      <c r="F480" s="47"/>
      <c r="G480" s="47"/>
      <c r="H480" s="48"/>
      <c r="I480" s="84"/>
      <c r="J480" s="70"/>
      <c r="K480" s="70"/>
      <c r="L480" s="352">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350000000000001" hidden="1" customHeight="1" outlineLevel="1">
      <c r="B481" s="453"/>
      <c r="C481" s="456"/>
      <c r="D481" s="23"/>
      <c r="E481" s="23"/>
      <c r="F481" s="47"/>
      <c r="G481" s="47"/>
      <c r="H481" s="48"/>
      <c r="I481" s="84"/>
      <c r="J481" s="70"/>
      <c r="K481" s="70"/>
      <c r="L481" s="352">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350000000000001" hidden="1" customHeight="1" outlineLevel="1">
      <c r="B482" s="453"/>
      <c r="C482" s="456"/>
      <c r="D482" s="23"/>
      <c r="E482" s="23"/>
      <c r="F482" s="47"/>
      <c r="G482" s="47"/>
      <c r="H482" s="48"/>
      <c r="I482" s="84"/>
      <c r="J482" s="70"/>
      <c r="K482" s="70"/>
      <c r="L482" s="352">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350000000000001" hidden="1" customHeight="1" outlineLevel="1">
      <c r="B483" s="453"/>
      <c r="C483" s="456"/>
      <c r="D483" s="23"/>
      <c r="E483" s="23"/>
      <c r="F483" s="47"/>
      <c r="G483" s="47"/>
      <c r="H483" s="48"/>
      <c r="I483" s="84"/>
      <c r="J483" s="70"/>
      <c r="K483" s="70"/>
      <c r="L483" s="352">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350000000000001" hidden="1" customHeight="1" outlineLevel="1">
      <c r="B484" s="453"/>
      <c r="C484" s="456"/>
      <c r="D484" s="23"/>
      <c r="E484" s="23"/>
      <c r="F484" s="47"/>
      <c r="G484" s="47"/>
      <c r="H484" s="48"/>
      <c r="I484" s="84"/>
      <c r="J484" s="70"/>
      <c r="K484" s="70"/>
      <c r="L484" s="352">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350000000000001" hidden="1" customHeight="1" outlineLevel="1">
      <c r="B485" s="453"/>
      <c r="C485" s="456"/>
      <c r="D485" s="23"/>
      <c r="E485" s="23"/>
      <c r="F485" s="47"/>
      <c r="G485" s="47"/>
      <c r="H485" s="48"/>
      <c r="I485" s="84"/>
      <c r="J485" s="70"/>
      <c r="K485" s="70"/>
      <c r="L485" s="352">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350000000000001" hidden="1" customHeight="1" outlineLevel="1">
      <c r="B486" s="453"/>
      <c r="C486" s="456"/>
      <c r="D486" s="23"/>
      <c r="E486" s="23"/>
      <c r="F486" s="47"/>
      <c r="G486" s="47"/>
      <c r="H486" s="48"/>
      <c r="I486" s="84"/>
      <c r="J486" s="70"/>
      <c r="K486" s="70"/>
      <c r="L486" s="352">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350000000000001" hidden="1" customHeight="1" outlineLevel="1">
      <c r="B487" s="453"/>
      <c r="C487" s="456"/>
      <c r="D487" s="23"/>
      <c r="E487" s="23"/>
      <c r="F487" s="47"/>
      <c r="G487" s="47"/>
      <c r="H487" s="48"/>
      <c r="I487" s="84"/>
      <c r="J487" s="70"/>
      <c r="K487" s="70"/>
      <c r="L487" s="352">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350000000000001" hidden="1" customHeight="1" outlineLevel="1">
      <c r="B488" s="453"/>
      <c r="C488" s="456"/>
      <c r="D488" s="23"/>
      <c r="E488" s="23"/>
      <c r="F488" s="47"/>
      <c r="G488" s="47"/>
      <c r="H488" s="48"/>
      <c r="I488" s="84"/>
      <c r="J488" s="70"/>
      <c r="K488" s="70"/>
      <c r="L488" s="352">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350000000000001" hidden="1" customHeight="1" outlineLevel="1">
      <c r="B489" s="453"/>
      <c r="C489" s="456"/>
      <c r="D489" s="23"/>
      <c r="E489" s="23"/>
      <c r="F489" s="47"/>
      <c r="G489" s="47"/>
      <c r="H489" s="48"/>
      <c r="I489" s="84"/>
      <c r="J489" s="70"/>
      <c r="K489" s="70"/>
      <c r="L489" s="352">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350000000000001" hidden="1" customHeight="1" outlineLevel="1">
      <c r="B490" s="453"/>
      <c r="C490" s="456"/>
      <c r="D490" s="23"/>
      <c r="E490" s="23"/>
      <c r="F490" s="47"/>
      <c r="G490" s="47"/>
      <c r="H490" s="48"/>
      <c r="I490" s="84"/>
      <c r="J490" s="70"/>
      <c r="K490" s="70"/>
      <c r="L490" s="352">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350000000000001" hidden="1" customHeight="1" outlineLevel="1">
      <c r="B491" s="453"/>
      <c r="C491" s="456"/>
      <c r="D491" s="23"/>
      <c r="E491" s="23"/>
      <c r="F491" s="47"/>
      <c r="G491" s="47"/>
      <c r="H491" s="48"/>
      <c r="I491" s="84"/>
      <c r="J491" s="70"/>
      <c r="K491" s="70"/>
      <c r="L491" s="352">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350000000000001" hidden="1" customHeight="1" outlineLevel="1">
      <c r="B492" s="453"/>
      <c r="C492" s="456"/>
      <c r="D492" s="23"/>
      <c r="E492" s="23"/>
      <c r="F492" s="47"/>
      <c r="G492" s="47"/>
      <c r="H492" s="48"/>
      <c r="I492" s="84"/>
      <c r="J492" s="70"/>
      <c r="K492" s="70"/>
      <c r="L492" s="352">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350000000000001" hidden="1" customHeight="1" outlineLevel="1">
      <c r="B493" s="453"/>
      <c r="C493" s="456"/>
      <c r="D493" s="23"/>
      <c r="E493" s="23"/>
      <c r="F493" s="47"/>
      <c r="G493" s="47"/>
      <c r="H493" s="48"/>
      <c r="I493" s="84"/>
      <c r="J493" s="70"/>
      <c r="K493" s="70"/>
      <c r="L493" s="352">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350000000000001" hidden="1" customHeight="1" outlineLevel="1">
      <c r="B494" s="453"/>
      <c r="C494" s="456"/>
      <c r="D494" s="23"/>
      <c r="E494" s="23"/>
      <c r="F494" s="47"/>
      <c r="G494" s="47"/>
      <c r="H494" s="48"/>
      <c r="I494" s="84"/>
      <c r="J494" s="70"/>
      <c r="K494" s="70"/>
      <c r="L494" s="352">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350000000000001" hidden="1" customHeight="1" outlineLevel="1">
      <c r="B495" s="453"/>
      <c r="C495" s="456"/>
      <c r="D495" s="23"/>
      <c r="E495" s="23"/>
      <c r="F495" s="47"/>
      <c r="G495" s="47"/>
      <c r="H495" s="48"/>
      <c r="I495" s="84"/>
      <c r="J495" s="70"/>
      <c r="K495" s="70"/>
      <c r="L495" s="352">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350000000000001" hidden="1" customHeight="1" outlineLevel="1">
      <c r="B496" s="453"/>
      <c r="C496" s="456"/>
      <c r="D496" s="23"/>
      <c r="E496" s="23"/>
      <c r="F496" s="47"/>
      <c r="G496" s="47"/>
      <c r="H496" s="48"/>
      <c r="I496" s="84"/>
      <c r="J496" s="70"/>
      <c r="K496" s="70"/>
      <c r="L496" s="352">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350000000000001" hidden="1" customHeight="1" outlineLevel="1">
      <c r="B497" s="453"/>
      <c r="C497" s="456"/>
      <c r="D497" s="23"/>
      <c r="E497" s="24"/>
      <c r="F497" s="49"/>
      <c r="G497" s="49"/>
      <c r="H497" s="48"/>
      <c r="I497" s="84"/>
      <c r="J497" s="70"/>
      <c r="K497" s="70"/>
      <c r="L497" s="352">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350000000000001" hidden="1" customHeight="1" outlineLevel="1">
      <c r="B498" s="453"/>
      <c r="C498" s="456"/>
      <c r="D498" s="23"/>
      <c r="E498" s="23"/>
      <c r="F498" s="47"/>
      <c r="G498" s="47"/>
      <c r="H498" s="48"/>
      <c r="I498" s="84"/>
      <c r="J498" s="70"/>
      <c r="K498" s="70"/>
      <c r="L498" s="352">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350000000000001" hidden="1" customHeight="1" outlineLevel="1">
      <c r="B499" s="453"/>
      <c r="C499" s="456"/>
      <c r="D499" s="23"/>
      <c r="E499" s="23"/>
      <c r="F499" s="47"/>
      <c r="G499" s="47"/>
      <c r="H499" s="48"/>
      <c r="I499" s="84"/>
      <c r="J499" s="70"/>
      <c r="K499" s="70"/>
      <c r="L499" s="352">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350000000000001" hidden="1" customHeight="1" outlineLevel="1">
      <c r="B500" s="453"/>
      <c r="C500" s="456"/>
      <c r="D500" s="23"/>
      <c r="E500" s="23"/>
      <c r="F500" s="47"/>
      <c r="G500" s="47"/>
      <c r="H500" s="48"/>
      <c r="I500" s="84"/>
      <c r="J500" s="70"/>
      <c r="K500" s="70"/>
      <c r="L500" s="352">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350000000000001" hidden="1" customHeight="1" outlineLevel="1">
      <c r="B501" s="453"/>
      <c r="C501" s="456"/>
      <c r="D501" s="23"/>
      <c r="E501" s="24"/>
      <c r="F501" s="49"/>
      <c r="G501" s="49"/>
      <c r="H501" s="48"/>
      <c r="I501" s="84"/>
      <c r="J501" s="70"/>
      <c r="K501" s="70"/>
      <c r="L501" s="352">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350000000000001" hidden="1" customHeight="1" outlineLevel="1">
      <c r="B502" s="453"/>
      <c r="C502" s="456"/>
      <c r="D502" s="23"/>
      <c r="E502" s="23"/>
      <c r="F502" s="47"/>
      <c r="G502" s="47"/>
      <c r="H502" s="48"/>
      <c r="I502" s="84"/>
      <c r="J502" s="70"/>
      <c r="K502" s="70"/>
      <c r="L502" s="352">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350000000000001" hidden="1" customHeight="1" outlineLevel="1">
      <c r="B503" s="453"/>
      <c r="C503" s="456"/>
      <c r="D503" s="23"/>
      <c r="E503" s="25"/>
      <c r="F503" s="50"/>
      <c r="G503" s="50"/>
      <c r="H503" s="51"/>
      <c r="I503" s="84"/>
      <c r="J503" s="70"/>
      <c r="K503" s="70"/>
      <c r="L503" s="352">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350000000000001" hidden="1" customHeight="1" outlineLevel="1">
      <c r="B504" s="453"/>
      <c r="C504" s="456"/>
      <c r="D504" s="23"/>
      <c r="E504" s="24"/>
      <c r="F504" s="49"/>
      <c r="G504" s="49"/>
      <c r="H504" s="48"/>
      <c r="I504" s="84"/>
      <c r="J504" s="70"/>
      <c r="K504" s="70"/>
      <c r="L504" s="352">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16.350000000000001" hidden="1" customHeight="1" outlineLevel="1">
      <c r="B505" s="453"/>
      <c r="C505" s="456"/>
      <c r="D505" s="23"/>
      <c r="E505" s="43"/>
      <c r="F505" s="47"/>
      <c r="G505" s="47"/>
      <c r="H505" s="95"/>
      <c r="I505" s="84"/>
      <c r="J505" s="70"/>
      <c r="K505" s="70"/>
      <c r="L505" s="352">
        <f t="shared" si="143"/>
        <v>0</v>
      </c>
      <c r="M505" s="84"/>
      <c r="N505" s="53"/>
      <c r="O505" s="53"/>
      <c r="P505" s="4">
        <f t="shared" si="145"/>
        <v>0</v>
      </c>
      <c r="Q505" s="53"/>
      <c r="R505" s="53"/>
      <c r="S505" s="53"/>
      <c r="T505" s="4">
        <f t="shared" si="140"/>
        <v>0</v>
      </c>
      <c r="U505" s="53"/>
      <c r="V505" s="53"/>
      <c r="W505" s="53"/>
      <c r="X505" s="7">
        <f t="shared" si="141"/>
        <v>0</v>
      </c>
      <c r="Y505" s="53"/>
      <c r="Z505" s="53"/>
      <c r="AA505" s="53"/>
      <c r="AB505" s="85">
        <f t="shared" si="142"/>
        <v>0</v>
      </c>
      <c r="AC505" s="84"/>
      <c r="AD505" s="53"/>
      <c r="AE505" s="53"/>
      <c r="AF505" s="4">
        <f t="shared" si="146"/>
        <v>0</v>
      </c>
      <c r="AG505" s="53"/>
      <c r="AH505" s="53"/>
      <c r="AI505" s="53"/>
      <c r="AJ505" s="4">
        <f t="shared" si="147"/>
        <v>0</v>
      </c>
      <c r="AK505" s="53"/>
      <c r="AL505" s="53"/>
      <c r="AM505" s="53"/>
      <c r="AN505" s="7">
        <f t="shared" si="148"/>
        <v>0</v>
      </c>
      <c r="AO505" s="53"/>
      <c r="AP505" s="53"/>
      <c r="AQ505" s="53"/>
      <c r="AR505" s="85">
        <f t="shared" si="149"/>
        <v>0</v>
      </c>
      <c r="AS505" s="53"/>
      <c r="AT505" s="53"/>
      <c r="AU505" s="53"/>
      <c r="AV505" s="53"/>
      <c r="AW505" s="85">
        <f t="shared" si="144"/>
        <v>0</v>
      </c>
    </row>
    <row r="506" spans="2:49" ht="25.35" customHeight="1" collapsed="1" thickBot="1">
      <c r="B506" s="454"/>
      <c r="C506" s="457"/>
      <c r="D506" s="301" t="s">
        <v>180</v>
      </c>
      <c r="E506" s="97"/>
      <c r="F506" s="97"/>
      <c r="G506" s="97"/>
      <c r="H506" s="98"/>
      <c r="I506" s="304"/>
      <c r="J506" s="305"/>
      <c r="K506" s="306"/>
      <c r="L506" s="354">
        <f>SUM(L456:L505)</f>
        <v>0</v>
      </c>
      <c r="M506" s="302">
        <f>SUM(M456:M505)</f>
        <v>0</v>
      </c>
      <c r="N506" s="302">
        <f>SUM(N456:N505)</f>
        <v>0</v>
      </c>
      <c r="O506" s="302">
        <f>SUM(O456:O505)</f>
        <v>0</v>
      </c>
      <c r="P506" s="308">
        <f t="shared" si="145"/>
        <v>0</v>
      </c>
      <c r="Q506" s="302">
        <f>SUM(Q456:Q505)</f>
        <v>0</v>
      </c>
      <c r="R506" s="302">
        <f>SUM(R456:R505)</f>
        <v>0</v>
      </c>
      <c r="S506" s="302">
        <f>SUM(S456:S505)</f>
        <v>0</v>
      </c>
      <c r="T506" s="308">
        <f t="shared" ref="T506" si="150">Q506+R506+S506</f>
        <v>0</v>
      </c>
      <c r="U506" s="302">
        <f>SUM(U456:U505)</f>
        <v>0</v>
      </c>
      <c r="V506" s="302">
        <f>SUM(V456:V505)</f>
        <v>0</v>
      </c>
      <c r="W506" s="302">
        <f>SUM(W456:W505)</f>
        <v>0</v>
      </c>
      <c r="X506" s="309">
        <f t="shared" ref="X506" si="151">U506+V506+W506</f>
        <v>0</v>
      </c>
      <c r="Y506" s="302">
        <f>SUM(Y456:Y505)</f>
        <v>0</v>
      </c>
      <c r="Z506" s="302">
        <f>SUM(Z456:Z505)</f>
        <v>0</v>
      </c>
      <c r="AA506" s="302">
        <f>SUM(AA456:AA505)</f>
        <v>0</v>
      </c>
      <c r="AB506" s="310">
        <f t="shared" ref="AB506" si="152">Y506+Z506+AA506</f>
        <v>0</v>
      </c>
      <c r="AC506" s="302">
        <f>SUM(AC456:AC505)</f>
        <v>0</v>
      </c>
      <c r="AD506" s="302">
        <f>SUM(AD456:AD505)</f>
        <v>0</v>
      </c>
      <c r="AE506" s="302">
        <f>SUM(AE456:AE505)</f>
        <v>0</v>
      </c>
      <c r="AF506" s="308">
        <f t="shared" si="146"/>
        <v>0</v>
      </c>
      <c r="AG506" s="302">
        <f>SUM(AG456:AG505)</f>
        <v>0</v>
      </c>
      <c r="AH506" s="302">
        <f>SUM(AH456:AH505)</f>
        <v>0</v>
      </c>
      <c r="AI506" s="302">
        <f>SUM(AI456:AI505)</f>
        <v>0</v>
      </c>
      <c r="AJ506" s="308">
        <f t="shared" si="147"/>
        <v>0</v>
      </c>
      <c r="AK506" s="302">
        <f>SUM(AK456:AK505)</f>
        <v>0</v>
      </c>
      <c r="AL506" s="302">
        <f>SUM(AL456:AL505)</f>
        <v>0</v>
      </c>
      <c r="AM506" s="302">
        <f>SUM(AM456:AM505)</f>
        <v>0</v>
      </c>
      <c r="AN506" s="309">
        <f t="shared" si="148"/>
        <v>0</v>
      </c>
      <c r="AO506" s="302">
        <f>SUM(AO456:AO505)</f>
        <v>0</v>
      </c>
      <c r="AP506" s="302">
        <f>SUM(AP456:AP505)</f>
        <v>0</v>
      </c>
      <c r="AQ506" s="302">
        <f>SUM(AQ456:AQ505)</f>
        <v>0</v>
      </c>
      <c r="AR506" s="310">
        <f t="shared" si="149"/>
        <v>0</v>
      </c>
      <c r="AS506" s="302">
        <f>SUM(AS456:AS505)</f>
        <v>0</v>
      </c>
      <c r="AT506" s="302">
        <f>SUM(AT456:AT505)</f>
        <v>0</v>
      </c>
      <c r="AU506" s="302">
        <f>SUM(AU456:AU505)</f>
        <v>0</v>
      </c>
      <c r="AV506" s="302">
        <f>SUM(AV456:AV505)</f>
        <v>0</v>
      </c>
      <c r="AW506" s="310">
        <f>AS506+AT506+AU506+AV506</f>
        <v>0</v>
      </c>
    </row>
    <row r="507" spans="2:49" ht="16.350000000000001" hidden="1" customHeight="1" outlineLevel="1">
      <c r="B507" s="452" t="s">
        <v>189</v>
      </c>
      <c r="C507" s="455" t="s">
        <v>1</v>
      </c>
      <c r="D507" s="92" t="s">
        <v>170</v>
      </c>
      <c r="E507" s="92"/>
      <c r="F507" s="93"/>
      <c r="G507" s="93"/>
      <c r="H507" s="296" t="s">
        <v>169</v>
      </c>
      <c r="I507" s="286"/>
      <c r="J507" s="300"/>
      <c r="K507" s="300"/>
      <c r="L507" s="351">
        <f t="shared" ref="L507:L556" si="153">I507*J507*K507</f>
        <v>0</v>
      </c>
      <c r="M507" s="286"/>
      <c r="N507" s="287"/>
      <c r="O507" s="287"/>
      <c r="P507" s="288">
        <f>M507+N507+O507</f>
        <v>0</v>
      </c>
      <c r="Q507" s="287"/>
      <c r="R507" s="287"/>
      <c r="S507" s="287"/>
      <c r="T507" s="288">
        <f t="shared" ref="T507:T556" si="154">Q507+R507+S507</f>
        <v>0</v>
      </c>
      <c r="U507" s="287"/>
      <c r="V507" s="287"/>
      <c r="W507" s="287"/>
      <c r="X507" s="289">
        <f t="shared" ref="X507:X556" si="155">U507+V507+W507</f>
        <v>0</v>
      </c>
      <c r="Y507" s="287"/>
      <c r="Z507" s="287"/>
      <c r="AA507" s="287"/>
      <c r="AB507" s="290">
        <f t="shared" ref="AB507:AB556" si="156">Y507+Z507+AA507</f>
        <v>0</v>
      </c>
      <c r="AC507" s="286"/>
      <c r="AD507" s="287"/>
      <c r="AE507" s="287"/>
      <c r="AF507" s="288">
        <f>AC507+AD507+AE507</f>
        <v>0</v>
      </c>
      <c r="AG507" s="287"/>
      <c r="AH507" s="287"/>
      <c r="AI507" s="287"/>
      <c r="AJ507" s="288">
        <f t="shared" si="147"/>
        <v>0</v>
      </c>
      <c r="AK507" s="287"/>
      <c r="AL507" s="287"/>
      <c r="AM507" s="287"/>
      <c r="AN507" s="289">
        <f t="shared" si="148"/>
        <v>0</v>
      </c>
      <c r="AO507" s="287"/>
      <c r="AP507" s="287"/>
      <c r="AQ507" s="287"/>
      <c r="AR507" s="290">
        <f t="shared" si="149"/>
        <v>0</v>
      </c>
      <c r="AS507" s="287"/>
      <c r="AT507" s="287"/>
      <c r="AU507" s="287"/>
      <c r="AV507" s="287"/>
      <c r="AW507" s="290">
        <f t="shared" ref="AW507:AW556" si="157">AS507+AT507+AU507+AV507</f>
        <v>0</v>
      </c>
    </row>
    <row r="508" spans="2:49" ht="16.350000000000001" hidden="1" customHeight="1" outlineLevel="1">
      <c r="B508" s="453"/>
      <c r="C508" s="456"/>
      <c r="D508" s="23" t="s">
        <v>170</v>
      </c>
      <c r="E508" s="23"/>
      <c r="F508" s="47"/>
      <c r="G508" s="47"/>
      <c r="H508" s="95" t="s">
        <v>169</v>
      </c>
      <c r="I508" s="84"/>
      <c r="J508" s="70"/>
      <c r="K508" s="70"/>
      <c r="L508" s="352">
        <f t="shared" si="153"/>
        <v>0</v>
      </c>
      <c r="M508" s="84"/>
      <c r="N508" s="53"/>
      <c r="O508" s="53"/>
      <c r="P508" s="4"/>
      <c r="Q508" s="53"/>
      <c r="R508" s="53"/>
      <c r="S508" s="53"/>
      <c r="T508" s="4">
        <f t="shared" si="154"/>
        <v>0</v>
      </c>
      <c r="U508" s="53"/>
      <c r="V508" s="53"/>
      <c r="W508" s="53"/>
      <c r="X508" s="7">
        <f t="shared" si="155"/>
        <v>0</v>
      </c>
      <c r="Y508" s="53"/>
      <c r="Z508" s="53"/>
      <c r="AA508" s="53"/>
      <c r="AB508" s="85">
        <f t="shared" si="156"/>
        <v>0</v>
      </c>
      <c r="AC508" s="84"/>
      <c r="AD508" s="53"/>
      <c r="AE508" s="53"/>
      <c r="AF508" s="4"/>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350000000000001" hidden="1" customHeight="1" outlineLevel="1">
      <c r="B509" s="453"/>
      <c r="C509" s="456"/>
      <c r="D509" s="23" t="s">
        <v>170</v>
      </c>
      <c r="E509" s="23"/>
      <c r="F509" s="47"/>
      <c r="G509" s="47"/>
      <c r="H509" s="95" t="s">
        <v>171</v>
      </c>
      <c r="I509" s="84"/>
      <c r="J509" s="70"/>
      <c r="K509" s="70"/>
      <c r="L509" s="352">
        <f t="shared" si="153"/>
        <v>0</v>
      </c>
      <c r="M509" s="84"/>
      <c r="N509" s="53"/>
      <c r="O509" s="53"/>
      <c r="P509" s="4">
        <f t="shared" ref="P509:P556" si="158">M509+N509+O509</f>
        <v>0</v>
      </c>
      <c r="Q509" s="53"/>
      <c r="R509" s="53"/>
      <c r="S509" s="53"/>
      <c r="T509" s="4">
        <f t="shared" si="154"/>
        <v>0</v>
      </c>
      <c r="U509" s="53"/>
      <c r="V509" s="53"/>
      <c r="W509" s="53"/>
      <c r="X509" s="7">
        <f t="shared" si="155"/>
        <v>0</v>
      </c>
      <c r="Y509" s="53"/>
      <c r="Z509" s="53"/>
      <c r="AA509" s="53"/>
      <c r="AB509" s="85">
        <f t="shared" si="156"/>
        <v>0</v>
      </c>
      <c r="AC509" s="84"/>
      <c r="AD509" s="53"/>
      <c r="AE509" s="53"/>
      <c r="AF509" s="4">
        <f t="shared" ref="AF509:AF557" si="159">AC509+AD509+AE509</f>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350000000000001" hidden="1" customHeight="1" outlineLevel="1">
      <c r="B510" s="453"/>
      <c r="C510" s="456"/>
      <c r="D510" s="23" t="s">
        <v>170</v>
      </c>
      <c r="E510" s="23"/>
      <c r="F510" s="47"/>
      <c r="G510" s="47"/>
      <c r="H510" s="95" t="s">
        <v>172</v>
      </c>
      <c r="I510" s="84"/>
      <c r="J510" s="70"/>
      <c r="K510" s="70"/>
      <c r="L510" s="352">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350000000000001" hidden="1" customHeight="1" outlineLevel="1">
      <c r="B511" s="453"/>
      <c r="C511" s="456"/>
      <c r="D511" s="23" t="s">
        <v>170</v>
      </c>
      <c r="E511" s="24"/>
      <c r="F511" s="49"/>
      <c r="G511" s="49"/>
      <c r="H511" s="95" t="s">
        <v>173</v>
      </c>
      <c r="I511" s="84"/>
      <c r="J511" s="70"/>
      <c r="K511" s="70"/>
      <c r="L511" s="352">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350000000000001" hidden="1" customHeight="1" outlineLevel="1">
      <c r="B512" s="453"/>
      <c r="C512" s="456"/>
      <c r="D512" s="23" t="s">
        <v>170</v>
      </c>
      <c r="E512" s="23"/>
      <c r="F512" s="47"/>
      <c r="G512" s="47"/>
      <c r="H512" s="95" t="s">
        <v>174</v>
      </c>
      <c r="I512" s="84"/>
      <c r="J512" s="70"/>
      <c r="K512" s="70"/>
      <c r="L512" s="352">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350000000000001" hidden="1" customHeight="1" outlineLevel="1">
      <c r="B513" s="453"/>
      <c r="C513" s="456"/>
      <c r="D513" s="23" t="s">
        <v>175</v>
      </c>
      <c r="E513" s="25"/>
      <c r="F513" s="50"/>
      <c r="G513" s="50"/>
      <c r="H513" s="96"/>
      <c r="I513" s="84"/>
      <c r="J513" s="70"/>
      <c r="K513" s="70"/>
      <c r="L513" s="352">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350000000000001" hidden="1" customHeight="1" outlineLevel="1">
      <c r="B514" s="453"/>
      <c r="C514" s="456"/>
      <c r="D514" s="23" t="s">
        <v>176</v>
      </c>
      <c r="E514" s="24"/>
      <c r="F514" s="49"/>
      <c r="G514" s="49"/>
      <c r="H514" s="95"/>
      <c r="I514" s="84"/>
      <c r="J514" s="70"/>
      <c r="K514" s="70"/>
      <c r="L514" s="352">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350000000000001" hidden="1" customHeight="1" outlineLevel="1">
      <c r="B515" s="453"/>
      <c r="C515" s="456"/>
      <c r="D515" s="23" t="s">
        <v>177</v>
      </c>
      <c r="E515" s="23"/>
      <c r="F515" s="47"/>
      <c r="G515" s="47"/>
      <c r="H515" s="48"/>
      <c r="I515" s="84"/>
      <c r="J515" s="70"/>
      <c r="K515" s="70"/>
      <c r="L515" s="352">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350000000000001" hidden="1" customHeight="1" outlineLevel="1">
      <c r="B516" s="453"/>
      <c r="C516" s="456"/>
      <c r="D516" s="23" t="s">
        <v>178</v>
      </c>
      <c r="E516" s="23"/>
      <c r="F516" s="47"/>
      <c r="G516" s="47"/>
      <c r="H516" s="48"/>
      <c r="I516" s="84"/>
      <c r="J516" s="70"/>
      <c r="K516" s="70"/>
      <c r="L516" s="352">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350000000000001" hidden="1" customHeight="1" outlineLevel="1">
      <c r="B517" s="453"/>
      <c r="C517" s="456"/>
      <c r="D517" s="23" t="s">
        <v>179</v>
      </c>
      <c r="E517" s="23"/>
      <c r="F517" s="47"/>
      <c r="G517" s="47"/>
      <c r="H517" s="48"/>
      <c r="I517" s="84"/>
      <c r="J517" s="70"/>
      <c r="K517" s="70"/>
      <c r="L517" s="352">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350000000000001" hidden="1" customHeight="1" outlineLevel="1">
      <c r="B518" s="453"/>
      <c r="C518" s="456"/>
      <c r="D518" s="23" t="s">
        <v>63</v>
      </c>
      <c r="E518" s="23"/>
      <c r="F518" s="47"/>
      <c r="G518" s="47"/>
      <c r="H518" s="48"/>
      <c r="I518" s="84"/>
      <c r="J518" s="70"/>
      <c r="K518" s="70"/>
      <c r="L518" s="352">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350000000000001" hidden="1" customHeight="1" outlineLevel="1">
      <c r="B519" s="453"/>
      <c r="C519" s="456"/>
      <c r="D519" s="23" t="s">
        <v>66</v>
      </c>
      <c r="E519" s="23"/>
      <c r="F519" s="47"/>
      <c r="G519" s="47"/>
      <c r="H519" s="48"/>
      <c r="I519" s="84"/>
      <c r="J519" s="70"/>
      <c r="K519" s="70"/>
      <c r="L519" s="352">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350000000000001" hidden="1" customHeight="1" outlineLevel="1">
      <c r="B520" s="453"/>
      <c r="C520" s="456"/>
      <c r="D520" s="23" t="s">
        <v>66</v>
      </c>
      <c r="E520" s="23"/>
      <c r="F520" s="47"/>
      <c r="G520" s="47"/>
      <c r="H520" s="48"/>
      <c r="I520" s="84"/>
      <c r="J520" s="70"/>
      <c r="K520" s="70"/>
      <c r="L520" s="352">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350000000000001" hidden="1" customHeight="1" outlineLevel="1">
      <c r="B521" s="453"/>
      <c r="C521" s="456"/>
      <c r="D521" s="23"/>
      <c r="E521" s="23"/>
      <c r="F521" s="47"/>
      <c r="G521" s="47"/>
      <c r="H521" s="48"/>
      <c r="I521" s="84"/>
      <c r="J521" s="70"/>
      <c r="K521" s="70"/>
      <c r="L521" s="352">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350000000000001" hidden="1" customHeight="1" outlineLevel="1">
      <c r="B522" s="453"/>
      <c r="C522" s="456"/>
      <c r="D522" s="23"/>
      <c r="E522" s="23"/>
      <c r="F522" s="47"/>
      <c r="G522" s="47"/>
      <c r="H522" s="48"/>
      <c r="I522" s="84"/>
      <c r="J522" s="70"/>
      <c r="K522" s="70"/>
      <c r="L522" s="352">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350000000000001" hidden="1" customHeight="1" outlineLevel="1">
      <c r="B523" s="453"/>
      <c r="C523" s="456"/>
      <c r="D523" s="23"/>
      <c r="E523" s="23"/>
      <c r="F523" s="47"/>
      <c r="G523" s="47"/>
      <c r="H523" s="48"/>
      <c r="I523" s="84"/>
      <c r="J523" s="70"/>
      <c r="K523" s="70"/>
      <c r="L523" s="352">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350000000000001" hidden="1" customHeight="1" outlineLevel="1">
      <c r="B524" s="453"/>
      <c r="C524" s="456"/>
      <c r="D524" s="23"/>
      <c r="E524" s="23"/>
      <c r="F524" s="47"/>
      <c r="G524" s="47"/>
      <c r="H524" s="48"/>
      <c r="I524" s="84"/>
      <c r="J524" s="70"/>
      <c r="K524" s="70"/>
      <c r="L524" s="352">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350000000000001" hidden="1" customHeight="1" outlineLevel="1">
      <c r="B525" s="453"/>
      <c r="C525" s="456"/>
      <c r="D525" s="23"/>
      <c r="E525" s="23"/>
      <c r="F525" s="47"/>
      <c r="G525" s="47"/>
      <c r="H525" s="48"/>
      <c r="I525" s="84"/>
      <c r="J525" s="70"/>
      <c r="K525" s="70"/>
      <c r="L525" s="352">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350000000000001" hidden="1" customHeight="1" outlineLevel="1">
      <c r="B526" s="453"/>
      <c r="C526" s="456"/>
      <c r="D526" s="23"/>
      <c r="E526" s="23"/>
      <c r="F526" s="47"/>
      <c r="G526" s="47"/>
      <c r="H526" s="48"/>
      <c r="I526" s="84"/>
      <c r="J526" s="70"/>
      <c r="K526" s="70"/>
      <c r="L526" s="352">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350000000000001" hidden="1" customHeight="1" outlineLevel="1">
      <c r="B527" s="453"/>
      <c r="C527" s="456"/>
      <c r="D527" s="23"/>
      <c r="E527" s="23"/>
      <c r="F527" s="47"/>
      <c r="G527" s="47"/>
      <c r="H527" s="48"/>
      <c r="I527" s="84"/>
      <c r="J527" s="70"/>
      <c r="K527" s="70"/>
      <c r="L527" s="352">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350000000000001" hidden="1" customHeight="1" outlineLevel="1">
      <c r="B528" s="453"/>
      <c r="C528" s="456"/>
      <c r="D528" s="23"/>
      <c r="E528" s="23"/>
      <c r="F528" s="47"/>
      <c r="G528" s="47"/>
      <c r="H528" s="48"/>
      <c r="I528" s="84"/>
      <c r="J528" s="70"/>
      <c r="K528" s="70"/>
      <c r="L528" s="352">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350000000000001" hidden="1" customHeight="1" outlineLevel="1">
      <c r="B529" s="453"/>
      <c r="C529" s="456"/>
      <c r="D529" s="23"/>
      <c r="E529" s="23"/>
      <c r="F529" s="47"/>
      <c r="G529" s="47"/>
      <c r="H529" s="48"/>
      <c r="I529" s="84"/>
      <c r="J529" s="70"/>
      <c r="K529" s="70"/>
      <c r="L529" s="352">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350000000000001" hidden="1" customHeight="1" outlineLevel="1">
      <c r="B530" s="453"/>
      <c r="C530" s="456"/>
      <c r="D530" s="23"/>
      <c r="E530" s="23"/>
      <c r="F530" s="47"/>
      <c r="G530" s="47"/>
      <c r="H530" s="48"/>
      <c r="I530" s="84"/>
      <c r="J530" s="70"/>
      <c r="K530" s="70"/>
      <c r="L530" s="352">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350000000000001" hidden="1" customHeight="1" outlineLevel="1">
      <c r="B531" s="453"/>
      <c r="C531" s="456"/>
      <c r="D531" s="23"/>
      <c r="E531" s="23"/>
      <c r="F531" s="47"/>
      <c r="G531" s="47"/>
      <c r="H531" s="48"/>
      <c r="I531" s="84"/>
      <c r="J531" s="70"/>
      <c r="K531" s="70"/>
      <c r="L531" s="352">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350000000000001" hidden="1" customHeight="1" outlineLevel="1">
      <c r="B532" s="453"/>
      <c r="C532" s="456"/>
      <c r="D532" s="23"/>
      <c r="E532" s="23"/>
      <c r="F532" s="47"/>
      <c r="G532" s="47"/>
      <c r="H532" s="48"/>
      <c r="I532" s="84"/>
      <c r="J532" s="70"/>
      <c r="K532" s="70"/>
      <c r="L532" s="352">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si="147"/>
        <v>0</v>
      </c>
      <c r="AK532" s="53"/>
      <c r="AL532" s="53"/>
      <c r="AM532" s="53"/>
      <c r="AN532" s="7">
        <f t="shared" si="148"/>
        <v>0</v>
      </c>
      <c r="AO532" s="53"/>
      <c r="AP532" s="53"/>
      <c r="AQ532" s="53"/>
      <c r="AR532" s="85">
        <f t="shared" si="149"/>
        <v>0</v>
      </c>
      <c r="AS532" s="53"/>
      <c r="AT532" s="53"/>
      <c r="AU532" s="53"/>
      <c r="AV532" s="53"/>
      <c r="AW532" s="85">
        <f t="shared" si="157"/>
        <v>0</v>
      </c>
    </row>
    <row r="533" spans="2:49" ht="16.350000000000001" hidden="1" customHeight="1" outlineLevel="1">
      <c r="B533" s="453"/>
      <c r="C533" s="456"/>
      <c r="D533" s="23"/>
      <c r="E533" s="23"/>
      <c r="F533" s="47"/>
      <c r="G533" s="47"/>
      <c r="H533" s="48"/>
      <c r="I533" s="84"/>
      <c r="J533" s="70"/>
      <c r="K533" s="70"/>
      <c r="L533" s="352">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ref="AJ533:AJ557" si="160">AG533+AH533+AI533</f>
        <v>0</v>
      </c>
      <c r="AK533" s="53"/>
      <c r="AL533" s="53"/>
      <c r="AM533" s="53"/>
      <c r="AN533" s="7">
        <f t="shared" ref="AN533:AN557" si="161">AK533+AL533+AM533</f>
        <v>0</v>
      </c>
      <c r="AO533" s="53"/>
      <c r="AP533" s="53"/>
      <c r="AQ533" s="53"/>
      <c r="AR533" s="85">
        <f t="shared" ref="AR533:AR557" si="162">AO533+AP533+AQ533</f>
        <v>0</v>
      </c>
      <c r="AS533" s="53"/>
      <c r="AT533" s="53"/>
      <c r="AU533" s="53"/>
      <c r="AV533" s="53"/>
      <c r="AW533" s="85">
        <f t="shared" si="157"/>
        <v>0</v>
      </c>
    </row>
    <row r="534" spans="2:49" ht="16.350000000000001" hidden="1" customHeight="1" outlineLevel="1">
      <c r="B534" s="453"/>
      <c r="C534" s="456"/>
      <c r="D534" s="23"/>
      <c r="E534" s="23"/>
      <c r="F534" s="47"/>
      <c r="G534" s="47"/>
      <c r="H534" s="48"/>
      <c r="I534" s="84"/>
      <c r="J534" s="70"/>
      <c r="K534" s="70"/>
      <c r="L534" s="352">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350000000000001" hidden="1" customHeight="1" outlineLevel="1">
      <c r="B535" s="453"/>
      <c r="C535" s="456"/>
      <c r="D535" s="23"/>
      <c r="E535" s="23"/>
      <c r="F535" s="47"/>
      <c r="G535" s="47"/>
      <c r="H535" s="48"/>
      <c r="I535" s="84"/>
      <c r="J535" s="70"/>
      <c r="K535" s="70"/>
      <c r="L535" s="352">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350000000000001" hidden="1" customHeight="1" outlineLevel="1">
      <c r="B536" s="453"/>
      <c r="C536" s="456"/>
      <c r="D536" s="23"/>
      <c r="E536" s="23"/>
      <c r="F536" s="47"/>
      <c r="G536" s="47"/>
      <c r="H536" s="48"/>
      <c r="I536" s="84"/>
      <c r="J536" s="70"/>
      <c r="K536" s="70"/>
      <c r="L536" s="352">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350000000000001" hidden="1" customHeight="1" outlineLevel="1">
      <c r="B537" s="453"/>
      <c r="C537" s="456"/>
      <c r="D537" s="23"/>
      <c r="E537" s="23"/>
      <c r="F537" s="47"/>
      <c r="G537" s="47"/>
      <c r="H537" s="48"/>
      <c r="I537" s="84"/>
      <c r="J537" s="70"/>
      <c r="K537" s="70"/>
      <c r="L537" s="352">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350000000000001" hidden="1" customHeight="1" outlineLevel="1">
      <c r="B538" s="453"/>
      <c r="C538" s="456"/>
      <c r="D538" s="23"/>
      <c r="E538" s="23"/>
      <c r="F538" s="47"/>
      <c r="G538" s="47"/>
      <c r="H538" s="48"/>
      <c r="I538" s="84"/>
      <c r="J538" s="70"/>
      <c r="K538" s="70"/>
      <c r="L538" s="352">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350000000000001" hidden="1" customHeight="1" outlineLevel="1">
      <c r="B539" s="453"/>
      <c r="C539" s="456"/>
      <c r="D539" s="23"/>
      <c r="E539" s="23"/>
      <c r="F539" s="47"/>
      <c r="G539" s="47"/>
      <c r="H539" s="48"/>
      <c r="I539" s="84"/>
      <c r="J539" s="70"/>
      <c r="K539" s="70"/>
      <c r="L539" s="352">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350000000000001" hidden="1" customHeight="1" outlineLevel="1">
      <c r="B540" s="453"/>
      <c r="C540" s="456"/>
      <c r="D540" s="23"/>
      <c r="E540" s="23"/>
      <c r="F540" s="47"/>
      <c r="G540" s="47"/>
      <c r="H540" s="48"/>
      <c r="I540" s="84"/>
      <c r="J540" s="70"/>
      <c r="K540" s="70"/>
      <c r="L540" s="352">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350000000000001" hidden="1" customHeight="1" outlineLevel="1">
      <c r="B541" s="453"/>
      <c r="C541" s="456"/>
      <c r="D541" s="23"/>
      <c r="E541" s="23"/>
      <c r="F541" s="47"/>
      <c r="G541" s="47"/>
      <c r="H541" s="48"/>
      <c r="I541" s="84"/>
      <c r="J541" s="70"/>
      <c r="K541" s="70"/>
      <c r="L541" s="352">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350000000000001" hidden="1" customHeight="1" outlineLevel="1">
      <c r="B542" s="453"/>
      <c r="C542" s="456"/>
      <c r="D542" s="23"/>
      <c r="E542" s="23"/>
      <c r="F542" s="47"/>
      <c r="G542" s="47"/>
      <c r="H542" s="48"/>
      <c r="I542" s="84"/>
      <c r="J542" s="70"/>
      <c r="K542" s="70"/>
      <c r="L542" s="352">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350000000000001" hidden="1" customHeight="1" outlineLevel="1">
      <c r="B543" s="453"/>
      <c r="C543" s="456"/>
      <c r="D543" s="23"/>
      <c r="E543" s="23"/>
      <c r="F543" s="47"/>
      <c r="G543" s="47"/>
      <c r="H543" s="48"/>
      <c r="I543" s="84"/>
      <c r="J543" s="70"/>
      <c r="K543" s="70"/>
      <c r="L543" s="352">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350000000000001" hidden="1" customHeight="1" outlineLevel="1">
      <c r="B544" s="453"/>
      <c r="C544" s="456"/>
      <c r="D544" s="23"/>
      <c r="E544" s="23"/>
      <c r="F544" s="47"/>
      <c r="G544" s="47"/>
      <c r="H544" s="48"/>
      <c r="I544" s="84"/>
      <c r="J544" s="70"/>
      <c r="K544" s="70"/>
      <c r="L544" s="352">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350000000000001" hidden="1" customHeight="1" outlineLevel="1">
      <c r="B545" s="453"/>
      <c r="C545" s="456"/>
      <c r="D545" s="23"/>
      <c r="E545" s="23"/>
      <c r="F545" s="47"/>
      <c r="G545" s="47"/>
      <c r="H545" s="48"/>
      <c r="I545" s="84"/>
      <c r="J545" s="70"/>
      <c r="K545" s="70"/>
      <c r="L545" s="352">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350000000000001" hidden="1" customHeight="1" outlineLevel="1">
      <c r="B546" s="453"/>
      <c r="C546" s="456"/>
      <c r="D546" s="23"/>
      <c r="E546" s="23"/>
      <c r="F546" s="47"/>
      <c r="G546" s="47"/>
      <c r="H546" s="48"/>
      <c r="I546" s="84"/>
      <c r="J546" s="70"/>
      <c r="K546" s="70"/>
      <c r="L546" s="352">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350000000000001" hidden="1" customHeight="1" outlineLevel="1">
      <c r="B547" s="453"/>
      <c r="C547" s="456"/>
      <c r="D547" s="23"/>
      <c r="E547" s="23"/>
      <c r="F547" s="47"/>
      <c r="G547" s="47"/>
      <c r="H547" s="48"/>
      <c r="I547" s="84"/>
      <c r="J547" s="70"/>
      <c r="K547" s="70"/>
      <c r="L547" s="352">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350000000000001" hidden="1" customHeight="1" outlineLevel="1">
      <c r="B548" s="453"/>
      <c r="C548" s="456"/>
      <c r="D548" s="23"/>
      <c r="E548" s="24"/>
      <c r="F548" s="49"/>
      <c r="G548" s="49"/>
      <c r="H548" s="48"/>
      <c r="I548" s="84"/>
      <c r="J548" s="70"/>
      <c r="K548" s="70"/>
      <c r="L548" s="352">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350000000000001" hidden="1" customHeight="1" outlineLevel="1">
      <c r="B549" s="453"/>
      <c r="C549" s="456"/>
      <c r="D549" s="23"/>
      <c r="E549" s="23"/>
      <c r="F549" s="47"/>
      <c r="G549" s="47"/>
      <c r="H549" s="48"/>
      <c r="I549" s="84"/>
      <c r="J549" s="70"/>
      <c r="K549" s="70"/>
      <c r="L549" s="352">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350000000000001" hidden="1" customHeight="1" outlineLevel="1">
      <c r="B550" s="453"/>
      <c r="C550" s="456"/>
      <c r="D550" s="23"/>
      <c r="E550" s="23"/>
      <c r="F550" s="47"/>
      <c r="G550" s="47"/>
      <c r="H550" s="48"/>
      <c r="I550" s="84"/>
      <c r="J550" s="70"/>
      <c r="K550" s="70"/>
      <c r="L550" s="352">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350000000000001" hidden="1" customHeight="1" outlineLevel="1">
      <c r="B551" s="453"/>
      <c r="C551" s="456"/>
      <c r="D551" s="23"/>
      <c r="E551" s="23"/>
      <c r="F551" s="47"/>
      <c r="G551" s="47"/>
      <c r="H551" s="48"/>
      <c r="I551" s="84"/>
      <c r="J551" s="70"/>
      <c r="K551" s="70"/>
      <c r="L551" s="352">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350000000000001" hidden="1" customHeight="1" outlineLevel="1">
      <c r="B552" s="453"/>
      <c r="C552" s="456"/>
      <c r="D552" s="23"/>
      <c r="E552" s="24"/>
      <c r="F552" s="49"/>
      <c r="G552" s="49"/>
      <c r="H552" s="48"/>
      <c r="I552" s="84"/>
      <c r="J552" s="70"/>
      <c r="K552" s="70"/>
      <c r="L552" s="352">
        <f t="shared" si="153"/>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350000000000001" hidden="1" customHeight="1" outlineLevel="1">
      <c r="B553" s="453"/>
      <c r="C553" s="456"/>
      <c r="D553" s="23"/>
      <c r="E553" s="23"/>
      <c r="F553" s="47"/>
      <c r="G553" s="47"/>
      <c r="H553" s="48"/>
      <c r="I553" s="84"/>
      <c r="J553" s="70"/>
      <c r="K553" s="70"/>
      <c r="L553" s="352">
        <f>I553*J553*K553</f>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350000000000001" hidden="1" customHeight="1" outlineLevel="1">
      <c r="B554" s="453"/>
      <c r="C554" s="456"/>
      <c r="D554" s="23"/>
      <c r="E554" s="25"/>
      <c r="F554" s="50"/>
      <c r="G554" s="50"/>
      <c r="H554" s="51"/>
      <c r="I554" s="84"/>
      <c r="J554" s="70"/>
      <c r="K554" s="70"/>
      <c r="L554" s="352">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350000000000001" hidden="1" customHeight="1" outlineLevel="1">
      <c r="B555" s="453"/>
      <c r="C555" s="456"/>
      <c r="D555" s="23"/>
      <c r="E555" s="24"/>
      <c r="F555" s="49"/>
      <c r="G555" s="49"/>
      <c r="H555" s="48"/>
      <c r="I555" s="84"/>
      <c r="J555" s="70"/>
      <c r="K555" s="70"/>
      <c r="L555" s="352">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16.350000000000001" hidden="1" customHeight="1" outlineLevel="1">
      <c r="B556" s="453"/>
      <c r="C556" s="456"/>
      <c r="D556" s="23"/>
      <c r="E556" s="43"/>
      <c r="F556" s="47"/>
      <c r="G556" s="47"/>
      <c r="H556" s="95"/>
      <c r="I556" s="84"/>
      <c r="J556" s="70"/>
      <c r="K556" s="70"/>
      <c r="L556" s="352">
        <f t="shared" si="153"/>
        <v>0</v>
      </c>
      <c r="M556" s="84"/>
      <c r="N556" s="53"/>
      <c r="O556" s="53"/>
      <c r="P556" s="4">
        <f t="shared" si="158"/>
        <v>0</v>
      </c>
      <c r="Q556" s="53"/>
      <c r="R556" s="53"/>
      <c r="S556" s="53"/>
      <c r="T556" s="4">
        <f t="shared" si="154"/>
        <v>0</v>
      </c>
      <c r="U556" s="53"/>
      <c r="V556" s="53"/>
      <c r="W556" s="53"/>
      <c r="X556" s="7">
        <f t="shared" si="155"/>
        <v>0</v>
      </c>
      <c r="Y556" s="53"/>
      <c r="Z556" s="53"/>
      <c r="AA556" s="53"/>
      <c r="AB556" s="85">
        <f t="shared" si="156"/>
        <v>0</v>
      </c>
      <c r="AC556" s="84"/>
      <c r="AD556" s="53"/>
      <c r="AE556" s="53"/>
      <c r="AF556" s="4">
        <f t="shared" si="159"/>
        <v>0</v>
      </c>
      <c r="AG556" s="53"/>
      <c r="AH556" s="53"/>
      <c r="AI556" s="53"/>
      <c r="AJ556" s="4">
        <f t="shared" si="160"/>
        <v>0</v>
      </c>
      <c r="AK556" s="53"/>
      <c r="AL556" s="53"/>
      <c r="AM556" s="53"/>
      <c r="AN556" s="7">
        <f t="shared" si="161"/>
        <v>0</v>
      </c>
      <c r="AO556" s="53"/>
      <c r="AP556" s="53"/>
      <c r="AQ556" s="53"/>
      <c r="AR556" s="85">
        <f t="shared" si="162"/>
        <v>0</v>
      </c>
      <c r="AS556" s="53"/>
      <c r="AT556" s="53"/>
      <c r="AU556" s="53"/>
      <c r="AV556" s="53"/>
      <c r="AW556" s="85">
        <f t="shared" si="157"/>
        <v>0</v>
      </c>
    </row>
    <row r="557" spans="2:49" ht="25.35" customHeight="1" collapsed="1" thickBot="1">
      <c r="B557" s="454"/>
      <c r="C557" s="457"/>
      <c r="D557" s="301" t="s">
        <v>180</v>
      </c>
      <c r="E557" s="97"/>
      <c r="F557" s="97"/>
      <c r="G557" s="97"/>
      <c r="H557" s="98"/>
      <c r="I557" s="304"/>
      <c r="J557" s="305"/>
      <c r="K557" s="306"/>
      <c r="L557" s="354">
        <f>SUM(L507:L556)</f>
        <v>0</v>
      </c>
      <c r="M557" s="302">
        <f>SUM(M507:M556)</f>
        <v>0</v>
      </c>
      <c r="N557" s="302">
        <f>SUM(N507:N556)</f>
        <v>0</v>
      </c>
      <c r="O557" s="302">
        <f>SUM(O507:O556)</f>
        <v>0</v>
      </c>
      <c r="P557" s="308">
        <f t="shared" ref="P557" si="163">M557+N557+O557</f>
        <v>0</v>
      </c>
      <c r="Q557" s="302">
        <f>SUM(Q507:Q556)</f>
        <v>0</v>
      </c>
      <c r="R557" s="302">
        <f>SUM(R507:R556)</f>
        <v>0</v>
      </c>
      <c r="S557" s="302">
        <f>SUM(S507:S556)</f>
        <v>0</v>
      </c>
      <c r="T557" s="308">
        <f t="shared" ref="T557" si="164">Q557+R557+S557</f>
        <v>0</v>
      </c>
      <c r="U557" s="302">
        <f>SUM(U507:U556)</f>
        <v>0</v>
      </c>
      <c r="V557" s="302">
        <f>SUM(V507:V556)</f>
        <v>0</v>
      </c>
      <c r="W557" s="302">
        <f>SUM(W507:W556)</f>
        <v>0</v>
      </c>
      <c r="X557" s="309">
        <f t="shared" ref="X557" si="165">U557+V557+W557</f>
        <v>0</v>
      </c>
      <c r="Y557" s="302">
        <f>SUM(Y507:Y556)</f>
        <v>0</v>
      </c>
      <c r="Z557" s="302">
        <f>SUM(Z507:Z556)</f>
        <v>0</v>
      </c>
      <c r="AA557" s="302">
        <f>SUM(AA507:AA556)</f>
        <v>0</v>
      </c>
      <c r="AB557" s="310">
        <f t="shared" ref="AB557" si="166">Y557+Z557+AA557</f>
        <v>0</v>
      </c>
      <c r="AC557" s="302">
        <f>SUM(AC507:AC556)</f>
        <v>0</v>
      </c>
      <c r="AD557" s="302">
        <f>SUM(AD507:AD556)</f>
        <v>0</v>
      </c>
      <c r="AE557" s="302">
        <f>SUM(AE507:AE556)</f>
        <v>0</v>
      </c>
      <c r="AF557" s="308">
        <f t="shared" si="159"/>
        <v>0</v>
      </c>
      <c r="AG557" s="302">
        <f>SUM(AG507:AG556)</f>
        <v>0</v>
      </c>
      <c r="AH557" s="302">
        <f>SUM(AH507:AH556)</f>
        <v>0</v>
      </c>
      <c r="AI557" s="302">
        <f>SUM(AI507:AI556)</f>
        <v>0</v>
      </c>
      <c r="AJ557" s="308">
        <f t="shared" si="160"/>
        <v>0</v>
      </c>
      <c r="AK557" s="302">
        <f>SUM(AK507:AK556)</f>
        <v>0</v>
      </c>
      <c r="AL557" s="302">
        <f>SUM(AL507:AL556)</f>
        <v>0</v>
      </c>
      <c r="AM557" s="302">
        <f>SUM(AM507:AM556)</f>
        <v>0</v>
      </c>
      <c r="AN557" s="309">
        <f t="shared" si="161"/>
        <v>0</v>
      </c>
      <c r="AO557" s="302">
        <f>SUM(AO507:AO556)</f>
        <v>0</v>
      </c>
      <c r="AP557" s="302">
        <f>SUM(AP507:AP556)</f>
        <v>0</v>
      </c>
      <c r="AQ557" s="302">
        <f>SUM(AQ507:AQ556)</f>
        <v>0</v>
      </c>
      <c r="AR557" s="310">
        <f t="shared" si="162"/>
        <v>0</v>
      </c>
      <c r="AS557" s="302">
        <f>SUM(AS507:AS556)</f>
        <v>0</v>
      </c>
      <c r="AT557" s="302">
        <f>SUM(AT507:AT556)</f>
        <v>0</v>
      </c>
      <c r="AU557" s="302">
        <f>SUM(AU507:AU556)</f>
        <v>0</v>
      </c>
      <c r="AV557" s="302">
        <f>SUM(AV507:AV556)</f>
        <v>0</v>
      </c>
      <c r="AW557" s="310">
        <f>AS557+AT557+AU557+AV557</f>
        <v>0</v>
      </c>
    </row>
    <row r="558" spans="2:49" s="60" customFormat="1" ht="23.85" customHeight="1" thickBot="1">
      <c r="C558" s="61"/>
      <c r="D558" s="464" t="s">
        <v>190</v>
      </c>
      <c r="E558" s="465"/>
      <c r="F558" s="465"/>
      <c r="G558" s="465"/>
      <c r="H558" s="465"/>
      <c r="I558" s="292"/>
      <c r="J558" s="272"/>
      <c r="K558" s="293"/>
      <c r="L558" s="294"/>
      <c r="M558" s="297">
        <f>SUMIF($D:$D,"Subtotal",M:M)</f>
        <v>0</v>
      </c>
      <c r="N558" s="297">
        <f>SUMIF($D:$D,"Subtotal",N:N)</f>
        <v>0</v>
      </c>
      <c r="O558" s="297">
        <f>SUMIF($D:$D,"Subtotal",O:O)</f>
        <v>0</v>
      </c>
      <c r="P558" s="298">
        <f>SUMIF($D:$D,"Subtotal",P:P)</f>
        <v>0</v>
      </c>
      <c r="Q558" s="297">
        <f>SUMIF($D:$D,"Subtotal",Q:Q)</f>
        <v>0</v>
      </c>
      <c r="R558" s="297">
        <f>SUMIF($D:$D,"Subtotal",R:R)</f>
        <v>0</v>
      </c>
      <c r="S558" s="297">
        <f>SUMIF($D:$D,"Subtotal",S:S)</f>
        <v>0</v>
      </c>
      <c r="T558" s="298">
        <f>SUMIF($D:$D,"Subtotal",T:T)</f>
        <v>0</v>
      </c>
      <c r="U558" s="297">
        <f>SUMIF($D:$D,"Subtotal",U:U)</f>
        <v>0</v>
      </c>
      <c r="V558" s="297">
        <f>SUMIF($D:$D,"Subtotal",V:V)</f>
        <v>0</v>
      </c>
      <c r="W558" s="297">
        <f>SUMIF($D:$D,"Subtotal",W:W)</f>
        <v>0</v>
      </c>
      <c r="X558" s="298">
        <f>SUMIF($D:$D,"Subtotal",X:X)</f>
        <v>0</v>
      </c>
      <c r="Y558" s="297">
        <f>SUMIF($D:$D,"Subtotal",Y:Y)</f>
        <v>0</v>
      </c>
      <c r="Z558" s="297">
        <f>SUMIF($D:$D,"Subtotal",Z:Z)</f>
        <v>0</v>
      </c>
      <c r="AA558" s="297">
        <f>SUMIF($D:$D,"Subtotal",AA:AA)</f>
        <v>0</v>
      </c>
      <c r="AB558" s="299">
        <f>SUMIF($D:$D,"Subtotal",AB:AB)</f>
        <v>0</v>
      </c>
      <c r="AC558" s="297">
        <f>SUMIF($D:$D,"Subtotal",AC:AC)</f>
        <v>0</v>
      </c>
      <c r="AD558" s="297">
        <f>SUMIF($D:$D,"Subtotal",AD:AD)</f>
        <v>0</v>
      </c>
      <c r="AE558" s="297">
        <f>SUMIF($D:$D,"Subtotal",AE:AE)</f>
        <v>0</v>
      </c>
      <c r="AF558" s="298">
        <f>SUMIF($D:$D,"Subtotal",AF:AF)</f>
        <v>0</v>
      </c>
      <c r="AG558" s="297">
        <f>SUMIF($D:$D,"Subtotal",AG:AG)</f>
        <v>0</v>
      </c>
      <c r="AH558" s="297">
        <f>SUMIF($D:$D,"Subtotal",AH:AH)</f>
        <v>0</v>
      </c>
      <c r="AI558" s="297">
        <f>SUMIF($D:$D,"Subtotal",AI:AI)</f>
        <v>0</v>
      </c>
      <c r="AJ558" s="298">
        <f>SUMIF($D:$D,"Subtotal",AJ:AJ)</f>
        <v>0</v>
      </c>
      <c r="AK558" s="297">
        <f>SUMIF($D:$D,"Subtotal",AK:AK)</f>
        <v>0</v>
      </c>
      <c r="AL558" s="297">
        <f>SUMIF($D:$D,"Subtotal",AL:AL)</f>
        <v>0</v>
      </c>
      <c r="AM558" s="297">
        <f>SUMIF($D:$D,"Subtotal",AM:AM)</f>
        <v>0</v>
      </c>
      <c r="AN558" s="298">
        <f>SUMIF($D:$D,"Subtotal",AN:AN)</f>
        <v>0</v>
      </c>
      <c r="AO558" s="297">
        <f>SUMIF($D:$D,"Subtotal",AO:AO)</f>
        <v>0</v>
      </c>
      <c r="AP558" s="297">
        <f>SUMIF($D:$D,"Subtotal",AP:AP)</f>
        <v>0</v>
      </c>
      <c r="AQ558" s="297">
        <f>SUMIF($D:$D,"Subtotal",AQ:AQ)</f>
        <v>0</v>
      </c>
      <c r="AR558" s="299">
        <f>SUMIF($D:$D,"Subtotal",AR:AR)</f>
        <v>0</v>
      </c>
      <c r="AS558" s="297">
        <f>SUMIF($D:$D,"Subtotal",AS:AS)</f>
        <v>0</v>
      </c>
      <c r="AT558" s="297">
        <f>SUMIF($D:$D,"Subtotal",AT:AT)</f>
        <v>0</v>
      </c>
      <c r="AU558" s="297">
        <f>SUMIF($D:$D,"Subtotal",AU:AU)</f>
        <v>0</v>
      </c>
      <c r="AV558" s="297">
        <f>SUMIF($D:$D,"Subtotal",AV:AV)</f>
        <v>0</v>
      </c>
      <c r="AW558" s="299">
        <f>SUMIF($D:$D,"Subtotal",AW:AW)</f>
        <v>0</v>
      </c>
    </row>
    <row r="559" spans="2:49" ht="29.25" customHeight="1" thickBot="1">
      <c r="B559" s="41"/>
      <c r="C559" s="42"/>
      <c r="D559" s="462" t="s">
        <v>191</v>
      </c>
      <c r="E559" s="463"/>
      <c r="F559" s="463"/>
      <c r="G559" s="463"/>
      <c r="H559" s="463"/>
      <c r="I559" s="450">
        <f>SUMIF(D:D,"Subtotal",L:L)</f>
        <v>1825</v>
      </c>
      <c r="J559" s="450"/>
      <c r="K559" s="450"/>
      <c r="L559" s="451"/>
    </row>
    <row r="560" spans="2:49">
      <c r="N560" s="359"/>
    </row>
    <row r="564" spans="14:30">
      <c r="N564" s="359"/>
      <c r="AD564" s="359"/>
    </row>
  </sheetData>
  <autoFilter ref="B6:AB559"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AU6:AU7"/>
    <mergeCell ref="AV6:AV7"/>
    <mergeCell ref="AW6:AW7"/>
    <mergeCell ref="C303:C353"/>
    <mergeCell ref="C202:C251"/>
    <mergeCell ref="M6:P6"/>
    <mergeCell ref="C252:C302"/>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559:L559"/>
    <mergeCell ref="B112:B160"/>
    <mergeCell ref="B252:B302"/>
    <mergeCell ref="C354:C404"/>
    <mergeCell ref="B161:B201"/>
    <mergeCell ref="B202:B251"/>
    <mergeCell ref="C507:C557"/>
    <mergeCell ref="D559:H559"/>
    <mergeCell ref="B354:B404"/>
    <mergeCell ref="B507:B557"/>
    <mergeCell ref="B405:B455"/>
    <mergeCell ref="C405:C455"/>
    <mergeCell ref="B456:B506"/>
    <mergeCell ref="C456:C506"/>
    <mergeCell ref="B303:B353"/>
    <mergeCell ref="D558:H558"/>
  </mergeCells>
  <phoneticPr fontId="5" type="noConversion"/>
  <conditionalFormatting sqref="I559">
    <cfRule type="cellIs" dxfId="9" priority="1161" operator="notEqual">
      <formula>P558+T558+X558+AB558+AF558+AJ558+AN558+AR558+AW558</formula>
    </cfRule>
    <cfRule type="cellIs" dxfId="8" priority="1162" operator="equal">
      <formula>P558+T558+X558+AB558+AF558+AJ558+AN558+AR558+AW558</formula>
    </cfRule>
  </conditionalFormatting>
  <conditionalFormatting sqref="L8:L59 L61:L110 L112:L159 L161:L200 L202:L250 L252:L301 L303:L352 L354:L403 L405:L454 L456:L505 L507:L556">
    <cfRule type="cellIs" dxfId="7" priority="1163" operator="equal">
      <formula>P8+T8+X8+AB8+AF8+AJ8+AN8+AR8+AW8</formula>
    </cfRule>
    <cfRule type="cellIs" dxfId="6" priority="1164" operator="notEqual">
      <formula>P8+T8+X8+AB8+AF8+AJ8+AN8+AR8+AW8</formula>
    </cfRule>
  </conditionalFormatting>
  <conditionalFormatting sqref="L60 L111 L160 L201 L251 L302 L353 L404 L455 L506 L557">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405:D454 D112:D159 D161:D200 D202:D250 D252:D301 D303:D352 D61:D110 D456:D505 D354:D403 D507:D556"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96"/>
      <c r="G1" s="496"/>
      <c r="H1" s="497"/>
      <c r="I1" s="497"/>
      <c r="J1" s="497"/>
      <c r="K1" s="497"/>
      <c r="L1" s="497"/>
    </row>
    <row r="2" spans="1:12" s="17" customFormat="1" ht="25.5" customHeight="1">
      <c r="B2" s="466" t="s">
        <v>192</v>
      </c>
      <c r="C2" s="466"/>
      <c r="D2" s="466"/>
      <c r="E2" s="466"/>
      <c r="F2" s="466"/>
      <c r="G2" s="466"/>
      <c r="H2" s="466"/>
      <c r="I2" s="466"/>
      <c r="J2" s="466"/>
      <c r="K2" s="466"/>
    </row>
    <row r="3" spans="1:12" s="15" customFormat="1" ht="17.25" customHeight="1">
      <c r="B3" s="28"/>
      <c r="C3" s="28"/>
      <c r="D3" s="28"/>
      <c r="E3" s="28"/>
      <c r="F3" s="28"/>
      <c r="G3" s="28"/>
      <c r="H3" s="28"/>
      <c r="I3" s="28"/>
      <c r="J3" s="28"/>
      <c r="K3" s="28"/>
    </row>
    <row r="4" spans="1:12" ht="14.85" customHeight="1">
      <c r="A4" s="495" t="s">
        <v>193</v>
      </c>
      <c r="B4" s="495"/>
      <c r="C4" s="495"/>
      <c r="D4" s="495"/>
      <c r="E4" s="495"/>
    </row>
    <row r="5" spans="1:12" ht="14.85" customHeight="1">
      <c r="A5" s="495"/>
      <c r="B5" s="495"/>
      <c r="C5" s="495"/>
      <c r="D5" s="495"/>
      <c r="E5" s="495"/>
    </row>
    <row r="6" spans="1:12" ht="15" thickBot="1"/>
    <row r="7" spans="1:12" ht="60" customHeight="1" thickBot="1">
      <c r="A7" s="109" t="s">
        <v>194</v>
      </c>
      <c r="B7" s="110" t="s">
        <v>9</v>
      </c>
      <c r="C7" s="111" t="s">
        <v>195</v>
      </c>
      <c r="D7" s="112" t="s">
        <v>196</v>
      </c>
      <c r="E7" s="112" t="s">
        <v>197</v>
      </c>
      <c r="F7" s="113" t="s">
        <v>198</v>
      </c>
    </row>
    <row r="8" spans="1:12" ht="29.25" customHeight="1">
      <c r="A8" s="39">
        <v>1</v>
      </c>
      <c r="B8" s="40" t="s">
        <v>66</v>
      </c>
      <c r="C8" s="30"/>
      <c r="D8" s="30"/>
      <c r="E8" s="33"/>
      <c r="F8" s="35"/>
    </row>
    <row r="9" spans="1:12" ht="29.25" customHeight="1">
      <c r="A9" s="37">
        <v>3</v>
      </c>
      <c r="B9" s="38" t="s">
        <v>66</v>
      </c>
      <c r="C9" s="31"/>
      <c r="D9" s="31"/>
      <c r="E9" s="34"/>
      <c r="F9" s="36"/>
    </row>
    <row r="10" spans="1:12" ht="29.25" customHeight="1">
      <c r="A10" s="37">
        <v>3</v>
      </c>
      <c r="B10" s="38" t="s">
        <v>66</v>
      </c>
      <c r="C10" s="31"/>
      <c r="D10" s="31"/>
      <c r="E10" s="34"/>
      <c r="F10" s="36"/>
    </row>
    <row r="11" spans="1:12" ht="31.5" customHeight="1">
      <c r="A11" s="37">
        <v>9</v>
      </c>
      <c r="B11" s="38" t="s">
        <v>66</v>
      </c>
      <c r="C11" s="31"/>
      <c r="D11" s="31"/>
      <c r="E11" s="34"/>
      <c r="F11" s="36"/>
    </row>
    <row r="12" spans="1:12">
      <c r="A12" s="29" t="s">
        <v>199</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4.1"/>
  <cols>
    <col min="1" max="1" width="8.7109375" style="178"/>
    <col min="2" max="2" width="19" style="178" customWidth="1"/>
    <col min="3" max="3" width="18.7109375" style="178" bestFit="1" customWidth="1"/>
    <col min="4" max="4" width="29.42578125" style="184" customWidth="1"/>
    <col min="5" max="5" width="24" style="178" customWidth="1"/>
    <col min="6" max="7" width="36.7109375" style="178" customWidth="1"/>
    <col min="8" max="8" width="76.28515625" style="178" customWidth="1"/>
    <col min="9" max="16384" width="8.7109375" style="178"/>
  </cols>
  <sheetData>
    <row r="1" spans="2:13" ht="16.5" customHeight="1">
      <c r="B1" s="174"/>
      <c r="C1" s="174"/>
      <c r="D1" s="175"/>
      <c r="E1" s="174"/>
      <c r="F1" s="174"/>
      <c r="G1" s="176"/>
      <c r="H1" s="177"/>
      <c r="I1" s="498"/>
      <c r="J1" s="498"/>
      <c r="K1" s="498"/>
      <c r="L1" s="498"/>
      <c r="M1" s="498"/>
    </row>
    <row r="2" spans="2:13" s="101" customFormat="1" ht="25.5" customHeight="1">
      <c r="C2" s="499" t="s">
        <v>200</v>
      </c>
      <c r="D2" s="499"/>
      <c r="E2" s="499"/>
      <c r="F2" s="499"/>
      <c r="G2" s="499"/>
      <c r="H2" s="499"/>
      <c r="I2" s="499"/>
      <c r="J2" s="499"/>
      <c r="K2" s="499"/>
      <c r="L2" s="499"/>
    </row>
    <row r="4" spans="2:13" ht="120" customHeight="1" thickBot="1">
      <c r="B4" s="179" t="s">
        <v>201</v>
      </c>
      <c r="C4" s="180" t="s">
        <v>202</v>
      </c>
      <c r="D4" s="181" t="s">
        <v>203</v>
      </c>
      <c r="E4" s="180" t="s">
        <v>204</v>
      </c>
      <c r="F4" s="180" t="s">
        <v>205</v>
      </c>
      <c r="G4" s="180" t="s">
        <v>206</v>
      </c>
      <c r="H4" s="180" t="s">
        <v>207</v>
      </c>
    </row>
    <row r="5" spans="2:13" ht="29.25" customHeight="1">
      <c r="B5" s="182"/>
      <c r="C5" s="182"/>
      <c r="D5" s="182"/>
      <c r="E5" s="182"/>
      <c r="F5" s="182"/>
      <c r="G5" s="182"/>
      <c r="H5" s="182"/>
    </row>
    <row r="6" spans="2:13" ht="29.25" customHeight="1">
      <c r="B6" s="182"/>
      <c r="C6" s="182"/>
      <c r="D6" s="182"/>
      <c r="E6" s="182"/>
      <c r="F6" s="182"/>
      <c r="G6" s="182"/>
      <c r="H6" s="182"/>
    </row>
    <row r="7" spans="2:13" ht="29.25" customHeight="1">
      <c r="B7" s="182"/>
      <c r="C7" s="182"/>
      <c r="D7" s="182"/>
      <c r="E7" s="182"/>
      <c r="F7" s="182"/>
      <c r="G7" s="182"/>
      <c r="H7" s="182"/>
    </row>
    <row r="8" spans="2:13" ht="31.5" customHeight="1">
      <c r="B8" s="182"/>
      <c r="C8" s="182"/>
      <c r="D8" s="182"/>
      <c r="E8" s="182"/>
      <c r="F8" s="182"/>
      <c r="G8" s="182"/>
      <c r="H8" s="182"/>
    </row>
    <row r="9" spans="2:13" ht="31.5" customHeight="1">
      <c r="B9" s="182"/>
      <c r="C9" s="182"/>
      <c r="D9" s="182"/>
      <c r="E9" s="182"/>
      <c r="F9" s="182"/>
      <c r="G9" s="182"/>
      <c r="H9" s="182"/>
    </row>
    <row r="10" spans="2:13" ht="31.5" customHeight="1">
      <c r="B10" s="182"/>
      <c r="C10" s="182"/>
      <c r="D10" s="182"/>
      <c r="E10" s="182"/>
      <c r="F10" s="182"/>
      <c r="G10" s="182"/>
      <c r="H10" s="182"/>
    </row>
    <row r="11" spans="2:13" ht="31.5" customHeight="1">
      <c r="B11" s="182"/>
      <c r="C11" s="182"/>
      <c r="D11" s="182"/>
      <c r="E11" s="182"/>
      <c r="F11" s="182"/>
      <c r="G11" s="182"/>
      <c r="H11" s="182"/>
    </row>
    <row r="12" spans="2:13" ht="31.5" customHeight="1">
      <c r="B12" s="182"/>
      <c r="C12" s="182"/>
      <c r="D12" s="182"/>
      <c r="E12" s="182"/>
      <c r="F12" s="182"/>
      <c r="G12" s="182"/>
      <c r="H12" s="182"/>
    </row>
    <row r="13" spans="2:13" ht="31.5" customHeight="1">
      <c r="B13" s="182"/>
      <c r="C13" s="182"/>
      <c r="D13" s="182"/>
      <c r="E13" s="182"/>
      <c r="F13" s="182"/>
      <c r="G13" s="182"/>
      <c r="H13" s="182"/>
    </row>
    <row r="14" spans="2:13" ht="31.5" customHeight="1">
      <c r="B14" s="182"/>
      <c r="C14" s="182"/>
      <c r="D14" s="182"/>
      <c r="E14" s="182"/>
      <c r="F14" s="182"/>
      <c r="G14" s="182"/>
      <c r="H14" s="182"/>
    </row>
    <row r="15" spans="2:13" ht="31.5" customHeight="1">
      <c r="B15" s="182"/>
      <c r="C15" s="182"/>
      <c r="D15" s="182"/>
      <c r="E15" s="182"/>
      <c r="F15" s="182"/>
      <c r="G15" s="182"/>
      <c r="H15" s="182"/>
    </row>
    <row r="16" spans="2:13" ht="31.5" customHeight="1">
      <c r="B16" s="182"/>
      <c r="C16" s="182"/>
      <c r="D16" s="182"/>
      <c r="E16" s="182"/>
      <c r="F16" s="182"/>
      <c r="G16" s="182"/>
      <c r="H16" s="182"/>
    </row>
    <row r="17" spans="2:8" ht="31.5" customHeight="1">
      <c r="B17" s="182"/>
      <c r="C17" s="182"/>
      <c r="D17" s="182"/>
      <c r="E17" s="182"/>
      <c r="F17" s="182"/>
      <c r="G17" s="182"/>
      <c r="H17" s="182"/>
    </row>
    <row r="18" spans="2:8" ht="31.5" customHeight="1">
      <c r="B18" s="182"/>
      <c r="C18" s="182"/>
      <c r="D18" s="182"/>
      <c r="E18" s="182"/>
      <c r="F18" s="182"/>
      <c r="G18" s="182"/>
      <c r="H18" s="182"/>
    </row>
    <row r="19" spans="2:8" ht="31.5" customHeight="1">
      <c r="B19" s="182"/>
      <c r="C19" s="182"/>
      <c r="D19" s="182"/>
      <c r="E19" s="182"/>
      <c r="F19" s="182"/>
      <c r="G19" s="182"/>
      <c r="H19" s="182"/>
    </row>
    <row r="20" spans="2:8" ht="31.5" customHeight="1">
      <c r="B20" s="182"/>
      <c r="C20" s="182"/>
      <c r="D20" s="182"/>
      <c r="E20" s="182"/>
      <c r="F20" s="182"/>
      <c r="G20" s="182"/>
      <c r="H20" s="182"/>
    </row>
    <row r="21" spans="2:8" ht="31.5" customHeight="1">
      <c r="B21" s="182"/>
      <c r="C21" s="182"/>
      <c r="D21" s="182"/>
      <c r="E21" s="182"/>
      <c r="F21" s="182"/>
      <c r="G21" s="182"/>
      <c r="H21" s="182"/>
    </row>
    <row r="22" spans="2:8" ht="31.5" customHeight="1">
      <c r="B22" s="182"/>
      <c r="C22" s="182"/>
      <c r="D22" s="182"/>
      <c r="E22" s="182"/>
      <c r="F22" s="182"/>
      <c r="G22" s="182"/>
      <c r="H22" s="182"/>
    </row>
    <row r="23" spans="2:8" ht="31.5" customHeight="1">
      <c r="B23" s="182"/>
      <c r="C23" s="182"/>
      <c r="D23" s="182"/>
      <c r="E23" s="182"/>
      <c r="F23" s="182"/>
      <c r="G23" s="182"/>
      <c r="H23" s="182"/>
    </row>
    <row r="24" spans="2:8" ht="31.5" customHeight="1">
      <c r="B24" s="182"/>
      <c r="C24" s="182"/>
      <c r="D24" s="182"/>
      <c r="E24" s="182"/>
      <c r="F24" s="182"/>
      <c r="G24" s="182"/>
      <c r="H24" s="182"/>
    </row>
    <row r="25" spans="2:8" ht="31.5" customHeight="1">
      <c r="B25" s="182"/>
      <c r="C25" s="182"/>
      <c r="D25" s="182"/>
      <c r="E25" s="182"/>
      <c r="F25" s="182"/>
      <c r="G25" s="182"/>
      <c r="H25" s="182"/>
    </row>
    <row r="26" spans="2:8" ht="31.5" customHeight="1">
      <c r="B26" s="182"/>
      <c r="C26" s="182"/>
      <c r="D26" s="182"/>
      <c r="E26" s="182"/>
      <c r="F26" s="182"/>
      <c r="G26" s="182"/>
      <c r="H26" s="182"/>
    </row>
    <row r="27" spans="2:8" ht="31.5" customHeight="1">
      <c r="B27" s="182"/>
      <c r="C27" s="182"/>
      <c r="D27" s="182"/>
      <c r="E27" s="182"/>
      <c r="F27" s="182"/>
      <c r="G27" s="182"/>
      <c r="H27" s="182"/>
    </row>
    <row r="28" spans="2:8" ht="31.5" customHeight="1">
      <c r="B28" s="182"/>
      <c r="C28" s="182"/>
      <c r="D28" s="182"/>
      <c r="E28" s="182"/>
      <c r="F28" s="182"/>
      <c r="G28" s="182"/>
      <c r="H28" s="182"/>
    </row>
    <row r="29" spans="2:8" ht="31.5" customHeight="1">
      <c r="B29" s="182"/>
      <c r="C29" s="182"/>
      <c r="D29" s="182"/>
      <c r="E29" s="182"/>
      <c r="F29" s="182"/>
      <c r="G29" s="182"/>
      <c r="H29" s="182"/>
    </row>
    <row r="30" spans="2:8" ht="31.5" customHeight="1">
      <c r="B30" s="182"/>
      <c r="C30" s="182"/>
      <c r="D30" s="182"/>
      <c r="E30" s="182"/>
      <c r="F30" s="182"/>
      <c r="G30" s="182"/>
      <c r="H30" s="182"/>
    </row>
    <row r="31" spans="2:8" ht="31.5" customHeight="1">
      <c r="B31" s="182"/>
      <c r="C31" s="182"/>
      <c r="D31" s="182"/>
      <c r="E31" s="182"/>
      <c r="F31" s="182"/>
      <c r="G31" s="182"/>
      <c r="H31" s="182"/>
    </row>
    <row r="32" spans="2:8" ht="31.5" customHeight="1">
      <c r="B32" s="182"/>
      <c r="C32" s="182"/>
      <c r="D32" s="182"/>
      <c r="E32" s="182"/>
      <c r="F32" s="182"/>
      <c r="G32" s="182"/>
      <c r="H32" s="182"/>
    </row>
    <row r="33" spans="2:8" ht="31.5" customHeight="1">
      <c r="B33" s="182"/>
      <c r="C33" s="182"/>
      <c r="D33" s="182"/>
      <c r="E33" s="182"/>
      <c r="F33" s="182"/>
      <c r="G33" s="182"/>
      <c r="H33" s="182"/>
    </row>
    <row r="34" spans="2:8" ht="31.5" customHeight="1">
      <c r="B34" s="182"/>
      <c r="C34" s="182"/>
      <c r="D34" s="182"/>
      <c r="E34" s="182"/>
      <c r="F34" s="182"/>
      <c r="G34" s="182"/>
      <c r="H34" s="182"/>
    </row>
    <row r="35" spans="2:8" ht="31.5" customHeight="1">
      <c r="B35" s="182"/>
      <c r="C35" s="182"/>
      <c r="D35" s="182"/>
      <c r="E35" s="182"/>
      <c r="F35" s="182"/>
      <c r="G35" s="182"/>
      <c r="H35" s="182"/>
    </row>
    <row r="36" spans="2:8" ht="31.5" customHeight="1">
      <c r="B36" s="182"/>
      <c r="C36" s="182"/>
      <c r="D36" s="182"/>
      <c r="E36" s="182"/>
      <c r="F36" s="182"/>
      <c r="G36" s="182"/>
      <c r="H36" s="182"/>
    </row>
    <row r="37" spans="2:8" ht="31.5" customHeight="1">
      <c r="B37" s="182"/>
      <c r="C37" s="182"/>
      <c r="D37" s="182"/>
      <c r="E37" s="182"/>
      <c r="F37" s="182"/>
      <c r="G37" s="182"/>
      <c r="H37" s="182"/>
    </row>
    <row r="38" spans="2:8" ht="31.5" customHeight="1">
      <c r="B38" s="182"/>
      <c r="C38" s="182"/>
      <c r="D38" s="182"/>
      <c r="E38" s="182"/>
      <c r="F38" s="182"/>
      <c r="G38" s="182"/>
      <c r="H38" s="182"/>
    </row>
    <row r="39" spans="2:8" ht="31.5" customHeight="1">
      <c r="B39" s="182"/>
      <c r="C39" s="182"/>
      <c r="D39" s="182"/>
      <c r="E39" s="182"/>
      <c r="F39" s="182"/>
      <c r="G39" s="182"/>
      <c r="H39" s="182"/>
    </row>
    <row r="40" spans="2:8" ht="31.5" customHeight="1">
      <c r="B40" s="182"/>
      <c r="C40" s="182"/>
      <c r="D40" s="182"/>
      <c r="E40" s="182"/>
      <c r="F40" s="182"/>
      <c r="G40" s="182"/>
      <c r="H40" s="182"/>
    </row>
    <row r="41" spans="2:8" ht="31.5" customHeight="1">
      <c r="B41" s="182"/>
      <c r="C41" s="182"/>
      <c r="D41" s="182"/>
      <c r="E41" s="182"/>
      <c r="F41" s="182"/>
      <c r="G41" s="182"/>
      <c r="H41" s="182"/>
    </row>
    <row r="42" spans="2:8" ht="31.5" customHeight="1">
      <c r="B42" s="182"/>
      <c r="C42" s="182"/>
      <c r="D42" s="182"/>
      <c r="E42" s="182"/>
      <c r="F42" s="182"/>
      <c r="G42" s="182"/>
      <c r="H42" s="182"/>
    </row>
    <row r="43" spans="2:8" ht="31.5" customHeight="1">
      <c r="B43" s="182"/>
      <c r="C43" s="182"/>
      <c r="D43" s="182"/>
      <c r="E43" s="182"/>
      <c r="F43" s="182"/>
      <c r="G43" s="182"/>
      <c r="H43" s="182"/>
    </row>
    <row r="44" spans="2:8" ht="31.5" customHeight="1">
      <c r="B44" s="182"/>
      <c r="C44" s="182"/>
      <c r="D44" s="182"/>
      <c r="E44" s="182"/>
      <c r="F44" s="182"/>
      <c r="G44" s="182"/>
      <c r="H44" s="182"/>
    </row>
    <row r="45" spans="2:8" ht="31.5" customHeight="1">
      <c r="B45" s="182"/>
      <c r="C45" s="182"/>
      <c r="D45" s="182"/>
      <c r="E45" s="182"/>
      <c r="F45" s="182"/>
      <c r="G45" s="182"/>
      <c r="H45" s="182"/>
    </row>
    <row r="46" spans="2:8" ht="31.5" customHeight="1">
      <c r="B46" s="182"/>
      <c r="C46" s="182"/>
      <c r="D46" s="182"/>
      <c r="E46" s="182"/>
      <c r="F46" s="182"/>
      <c r="G46" s="182"/>
      <c r="H46" s="182"/>
    </row>
    <row r="47" spans="2:8" ht="31.5" customHeight="1">
      <c r="B47" s="182"/>
      <c r="C47" s="182"/>
      <c r="D47" s="182"/>
      <c r="E47" s="182"/>
      <c r="F47" s="182"/>
      <c r="G47" s="182"/>
      <c r="H47" s="182"/>
    </row>
    <row r="48" spans="2:8" ht="31.5" customHeight="1">
      <c r="B48" s="182"/>
      <c r="C48" s="182"/>
      <c r="D48" s="182"/>
      <c r="E48" s="182"/>
      <c r="F48" s="182"/>
      <c r="G48" s="182"/>
      <c r="H48" s="182"/>
    </row>
    <row r="49" spans="2:8" ht="31.5" customHeight="1">
      <c r="B49" s="182"/>
      <c r="C49" s="182"/>
      <c r="D49" s="182"/>
      <c r="E49" s="182"/>
      <c r="F49" s="182"/>
      <c r="G49" s="182"/>
      <c r="H49" s="182"/>
    </row>
    <row r="50" spans="2:8" ht="31.5" customHeight="1">
      <c r="B50" s="182"/>
      <c r="C50" s="182"/>
      <c r="D50" s="182"/>
      <c r="E50" s="182"/>
      <c r="F50" s="182"/>
      <c r="G50" s="182"/>
      <c r="H50" s="182"/>
    </row>
    <row r="51" spans="2:8">
      <c r="B51" s="183" t="s">
        <v>208</v>
      </c>
    </row>
  </sheetData>
  <mergeCells count="2">
    <mergeCell ref="I1:M1"/>
    <mergeCell ref="C2:L2"/>
  </mergeCells>
  <phoneticPr fontId="73"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6" zoomScale="70" zoomScaleNormal="70" workbookViewId="0">
      <selection activeCell="B9" sqref="B9"/>
    </sheetView>
  </sheetViews>
  <sheetFormatPr defaultColWidth="11.28515625" defaultRowHeight="14.1"/>
  <cols>
    <col min="1" max="1" width="92.7109375" style="117" bestFit="1" customWidth="1"/>
    <col min="2" max="2" width="43.7109375" style="117" customWidth="1"/>
    <col min="3" max="3" width="14.7109375" style="117" customWidth="1"/>
    <col min="4" max="16384" width="11.28515625" style="117"/>
  </cols>
  <sheetData>
    <row r="2" spans="1:3" s="114" customFormat="1" ht="23.85" customHeight="1">
      <c r="A2" s="499" t="s">
        <v>209</v>
      </c>
      <c r="B2" s="499"/>
      <c r="C2" s="499"/>
    </row>
    <row r="3" spans="1:3" s="116" customFormat="1" ht="23.85" customHeight="1">
      <c r="A3" s="115"/>
      <c r="B3" s="115"/>
      <c r="C3" s="115"/>
    </row>
    <row r="4" spans="1:3" ht="196.35" customHeight="1">
      <c r="A4" s="500" t="s">
        <v>210</v>
      </c>
      <c r="B4" s="500"/>
      <c r="C4" s="500"/>
    </row>
    <row r="5" spans="1:3" ht="15.95" thickBot="1">
      <c r="A5" s="118"/>
      <c r="B5" s="119"/>
    </row>
    <row r="6" spans="1:3" ht="15.95" thickBot="1">
      <c r="A6" s="120" t="s">
        <v>211</v>
      </c>
      <c r="B6" s="119"/>
    </row>
    <row r="7" spans="1:3" ht="15.95" thickBot="1">
      <c r="A7" s="121"/>
      <c r="B7" s="121"/>
    </row>
    <row r="8" spans="1:3" ht="26.25" customHeight="1" thickBot="1">
      <c r="A8" s="198" t="s">
        <v>212</v>
      </c>
      <c r="B8" s="122"/>
    </row>
    <row r="9" spans="1:3" ht="114" customHeight="1" thickBot="1">
      <c r="A9" s="123" t="s">
        <v>213</v>
      </c>
      <c r="B9" s="122"/>
    </row>
    <row r="12" spans="1:3" ht="15.6">
      <c r="A12" s="124" t="s">
        <v>214</v>
      </c>
      <c r="B12" s="124"/>
    </row>
    <row r="13" spans="1:3" ht="15.6">
      <c r="A13" s="125" t="s">
        <v>215</v>
      </c>
      <c r="B13" s="126">
        <f>'Budget Summary'!V15+'Budget Summary'!V23</f>
        <v>3225</v>
      </c>
    </row>
    <row r="14" spans="1:3" ht="15.6">
      <c r="A14" s="127" t="s">
        <v>216</v>
      </c>
      <c r="B14" s="128"/>
    </row>
    <row r="15" spans="1:3" ht="15.6">
      <c r="A15" s="127" t="s">
        <v>217</v>
      </c>
      <c r="B15" s="128"/>
    </row>
    <row r="16" spans="1:3" ht="15.6">
      <c r="A16" s="127" t="s">
        <v>218</v>
      </c>
      <c r="B16" s="128"/>
    </row>
    <row r="17" spans="1:2" ht="15.6">
      <c r="A17" s="127" t="s">
        <v>219</v>
      </c>
      <c r="B17" s="128"/>
    </row>
    <row r="18" spans="1:2" ht="15.6">
      <c r="A18" s="127" t="s">
        <v>220</v>
      </c>
      <c r="B18" s="128"/>
    </row>
    <row r="19" spans="1:2" ht="15.6">
      <c r="A19" s="127" t="s">
        <v>221</v>
      </c>
      <c r="B19" s="128"/>
    </row>
    <row r="20" spans="1:2" ht="15.6">
      <c r="A20" s="127" t="s">
        <v>222</v>
      </c>
      <c r="B20" s="128"/>
    </row>
    <row r="21" spans="1:2" ht="15.6">
      <c r="A21" s="127" t="s">
        <v>223</v>
      </c>
      <c r="B21" s="128"/>
    </row>
    <row r="22" spans="1:2" ht="15.6">
      <c r="A22" s="127" t="s">
        <v>224</v>
      </c>
      <c r="B22" s="128"/>
    </row>
    <row r="23" spans="1:2" ht="15.6">
      <c r="A23" s="127" t="s">
        <v>225</v>
      </c>
      <c r="B23" s="129">
        <f>SUM(B14:B22)</f>
        <v>0</v>
      </c>
    </row>
    <row r="24" spans="1:2" ht="15.6">
      <c r="A24" s="130"/>
      <c r="B24" s="131"/>
    </row>
    <row r="25" spans="1:2" ht="15.6">
      <c r="A25" s="118"/>
      <c r="B25" s="118"/>
    </row>
    <row r="26" spans="1:2" ht="15.6">
      <c r="A26" s="124" t="s">
        <v>226</v>
      </c>
      <c r="B26" s="124"/>
    </row>
    <row r="27" spans="1:2" ht="15.6">
      <c r="A27" s="127" t="str">
        <f>A14</f>
        <v>LEAD ORGANISTION</v>
      </c>
      <c r="B27" s="132"/>
    </row>
    <row r="28" spans="1:2" ht="15.6">
      <c r="A28" s="127" t="str">
        <f t="shared" ref="A28:A35" si="0">A15</f>
        <v>CONSORTIUM PARTNER 1</v>
      </c>
      <c r="B28" s="132"/>
    </row>
    <row r="29" spans="1:2" ht="15.6">
      <c r="A29" s="127" t="str">
        <f t="shared" si="0"/>
        <v>CONSORTIUM PARTNER 2</v>
      </c>
      <c r="B29" s="132"/>
    </row>
    <row r="30" spans="1:2" ht="15.6">
      <c r="A30" s="127" t="str">
        <f t="shared" si="0"/>
        <v>CONSORTIUM PARTNER 3</v>
      </c>
      <c r="B30" s="132"/>
    </row>
    <row r="31" spans="1:2" ht="15.6">
      <c r="A31" s="127" t="str">
        <f t="shared" si="0"/>
        <v>CONSORTIUM PARTNER 4</v>
      </c>
      <c r="B31" s="132"/>
    </row>
    <row r="32" spans="1:2" ht="15.6">
      <c r="A32" s="127" t="str">
        <f t="shared" si="0"/>
        <v>CONSORTIUM PARTNER 5</v>
      </c>
      <c r="B32" s="132"/>
    </row>
    <row r="33" spans="1:2" ht="15.6">
      <c r="A33" s="127" t="str">
        <f t="shared" si="0"/>
        <v>CONSORTIUM PARTNER 6</v>
      </c>
      <c r="B33" s="132"/>
    </row>
    <row r="34" spans="1:2" ht="15.6">
      <c r="A34" s="127" t="str">
        <f t="shared" si="0"/>
        <v>CONSORTIUM PARTNER 7</v>
      </c>
      <c r="B34" s="132"/>
    </row>
    <row r="35" spans="1:2" ht="15.6">
      <c r="A35" s="127" t="str">
        <f t="shared" si="0"/>
        <v>CONSORTIUM PARTNER 8</v>
      </c>
      <c r="B35" s="132"/>
    </row>
    <row r="38" spans="1:2" ht="15.6">
      <c r="A38" s="124" t="s">
        <v>227</v>
      </c>
      <c r="B38" s="124"/>
    </row>
    <row r="39" spans="1:2" ht="15.6">
      <c r="A39" s="127" t="str">
        <f>A14</f>
        <v>LEAD ORGANISTION</v>
      </c>
      <c r="B39" s="133">
        <f t="shared" ref="B39:B47" si="1">B14*$B27</f>
        <v>0</v>
      </c>
    </row>
    <row r="40" spans="1:2" ht="15.6">
      <c r="A40" s="127" t="str">
        <f t="shared" ref="A40:A47" si="2">A15</f>
        <v>CONSORTIUM PARTNER 1</v>
      </c>
      <c r="B40" s="133">
        <f t="shared" si="1"/>
        <v>0</v>
      </c>
    </row>
    <row r="41" spans="1:2" ht="15.6">
      <c r="A41" s="127" t="str">
        <f t="shared" si="2"/>
        <v>CONSORTIUM PARTNER 2</v>
      </c>
      <c r="B41" s="133">
        <f t="shared" si="1"/>
        <v>0</v>
      </c>
    </row>
    <row r="42" spans="1:2" ht="15.6">
      <c r="A42" s="127" t="str">
        <f t="shared" si="2"/>
        <v>CONSORTIUM PARTNER 3</v>
      </c>
      <c r="B42" s="133">
        <f t="shared" si="1"/>
        <v>0</v>
      </c>
    </row>
    <row r="43" spans="1:2" ht="15.6">
      <c r="A43" s="127" t="str">
        <f t="shared" si="2"/>
        <v>CONSORTIUM PARTNER 4</v>
      </c>
      <c r="B43" s="133">
        <f t="shared" si="1"/>
        <v>0</v>
      </c>
    </row>
    <row r="44" spans="1:2" ht="15.6">
      <c r="A44" s="127" t="str">
        <f t="shared" si="2"/>
        <v>CONSORTIUM PARTNER 5</v>
      </c>
      <c r="B44" s="133">
        <f t="shared" si="1"/>
        <v>0</v>
      </c>
    </row>
    <row r="45" spans="1:2" ht="15.6">
      <c r="A45" s="127" t="str">
        <f t="shared" si="2"/>
        <v>CONSORTIUM PARTNER 6</v>
      </c>
      <c r="B45" s="133">
        <f t="shared" si="1"/>
        <v>0</v>
      </c>
    </row>
    <row r="46" spans="1:2" ht="15.6">
      <c r="A46" s="127" t="str">
        <f t="shared" si="2"/>
        <v>CONSORTIUM PARTNER 7</v>
      </c>
      <c r="B46" s="133">
        <f t="shared" si="1"/>
        <v>0</v>
      </c>
    </row>
    <row r="47" spans="1:2" ht="15.6">
      <c r="A47" s="127" t="str">
        <f t="shared" si="2"/>
        <v>CONSORTIUM PARTNER 8</v>
      </c>
      <c r="B47" s="133">
        <f t="shared" si="1"/>
        <v>0</v>
      </c>
    </row>
    <row r="48" spans="1:2" ht="15.6">
      <c r="A48" s="127" t="s">
        <v>138</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topLeftCell="A4" zoomScale="80" zoomScaleNormal="80" workbookViewId="0">
      <selection activeCell="B25" sqref="B25"/>
    </sheetView>
  </sheetViews>
  <sheetFormatPr defaultColWidth="10.7109375" defaultRowHeight="14.1"/>
  <cols>
    <col min="1" max="1" width="101.42578125" style="117" customWidth="1"/>
    <col min="2" max="2" width="18.7109375" style="117" customWidth="1"/>
    <col min="3" max="3" width="15.7109375" style="117" customWidth="1"/>
    <col min="4" max="4" width="22.28515625" style="117" customWidth="1"/>
    <col min="5" max="5" width="20.28515625" style="117" customWidth="1"/>
    <col min="6" max="6" width="17" style="117" customWidth="1"/>
    <col min="7" max="7" width="13.28515625" style="117" customWidth="1"/>
    <col min="8" max="8" width="13" style="117" customWidth="1"/>
    <col min="9" max="9" width="13.28515625" style="117" customWidth="1"/>
    <col min="10" max="10" width="16.28515625" style="117" customWidth="1"/>
    <col min="11" max="16384" width="10.7109375" style="117"/>
  </cols>
  <sheetData>
    <row r="2" spans="1:8" s="199" customFormat="1" ht="23.85" customHeight="1">
      <c r="A2" s="499" t="s">
        <v>228</v>
      </c>
      <c r="B2" s="499"/>
      <c r="C2" s="499"/>
      <c r="D2" s="499"/>
      <c r="E2" s="499"/>
      <c r="F2" s="499"/>
    </row>
    <row r="3" spans="1:8" ht="14.45">
      <c r="A3" s="200"/>
      <c r="B3" s="201"/>
      <c r="C3" s="201"/>
      <c r="D3" s="201"/>
      <c r="E3" s="200"/>
      <c r="F3" s="200"/>
      <c r="G3" s="200"/>
      <c r="H3" s="200"/>
    </row>
    <row r="4" spans="1:8" ht="165.6" customHeight="1">
      <c r="A4" s="514" t="s">
        <v>229</v>
      </c>
      <c r="B4" s="514"/>
      <c r="C4" s="514"/>
      <c r="D4" s="514"/>
      <c r="E4" s="514"/>
      <c r="F4" s="514"/>
      <c r="G4" s="200"/>
      <c r="H4" s="200"/>
    </row>
    <row r="5" spans="1:8" ht="15" thickBot="1">
      <c r="A5" s="200"/>
      <c r="B5" s="201"/>
      <c r="C5" s="201"/>
      <c r="D5" s="201"/>
      <c r="E5" s="200"/>
      <c r="F5" s="200"/>
      <c r="G5" s="200"/>
      <c r="H5" s="200"/>
    </row>
    <row r="6" spans="1:8" ht="29.1" thickBot="1">
      <c r="A6" s="202" t="s">
        <v>230</v>
      </c>
      <c r="B6" s="201"/>
      <c r="C6" s="201"/>
      <c r="D6" s="201"/>
      <c r="E6" s="200"/>
      <c r="F6" s="200"/>
      <c r="G6" s="200"/>
      <c r="H6" s="200"/>
    </row>
    <row r="7" spans="1:8" ht="15" thickBot="1">
      <c r="A7" s="203"/>
      <c r="B7" s="203"/>
      <c r="C7" s="201"/>
      <c r="D7" s="201"/>
      <c r="E7" s="200"/>
      <c r="F7" s="200"/>
      <c r="G7" s="200"/>
      <c r="H7" s="200"/>
    </row>
    <row r="8" spans="1:8" ht="40.35" customHeight="1" thickBot="1">
      <c r="A8" s="204" t="s">
        <v>231</v>
      </c>
      <c r="B8" s="205">
        <f>B97</f>
        <v>0</v>
      </c>
      <c r="C8" s="201"/>
      <c r="D8" s="201"/>
      <c r="E8" s="200"/>
      <c r="F8" s="200"/>
      <c r="G8" s="200"/>
      <c r="H8" s="200"/>
    </row>
    <row r="9" spans="1:8" ht="14.45">
      <c r="A9" s="200"/>
      <c r="B9" s="201"/>
      <c r="C9" s="201"/>
      <c r="D9" s="201"/>
      <c r="E9" s="200"/>
      <c r="F9" s="200"/>
      <c r="G9" s="200"/>
      <c r="H9" s="200"/>
    </row>
    <row r="10" spans="1:8" ht="14.45" thickBot="1">
      <c r="A10" s="510" t="s">
        <v>232</v>
      </c>
      <c r="B10" s="511"/>
      <c r="C10" s="511"/>
      <c r="D10" s="511"/>
      <c r="E10" s="511"/>
      <c r="F10" s="511"/>
      <c r="G10" s="511"/>
      <c r="H10" s="511"/>
    </row>
    <row r="11" spans="1:8" ht="56.45" thickBot="1">
      <c r="A11" s="206"/>
      <c r="B11" s="207" t="s">
        <v>233</v>
      </c>
      <c r="C11" s="207" t="s">
        <v>234</v>
      </c>
      <c r="D11" s="207" t="s">
        <v>235</v>
      </c>
      <c r="E11" s="207" t="s">
        <v>236</v>
      </c>
      <c r="F11" s="208" t="s">
        <v>237</v>
      </c>
      <c r="G11" s="208" t="s">
        <v>238</v>
      </c>
      <c r="H11" s="209" t="s">
        <v>239</v>
      </c>
    </row>
    <row r="12" spans="1:8" ht="15" thickBot="1">
      <c r="A12" s="210" t="s">
        <v>240</v>
      </c>
      <c r="B12" s="211">
        <v>1000</v>
      </c>
      <c r="C12" s="211">
        <v>1000</v>
      </c>
      <c r="D12" s="211">
        <v>1000</v>
      </c>
      <c r="E12" s="269">
        <f>IFERROR(AVERAGEIF(B12:D12,"&lt;&gt;0"),0)</f>
        <v>1000</v>
      </c>
      <c r="F12" s="211">
        <v>1000</v>
      </c>
      <c r="G12" s="212">
        <f>E12+F12</f>
        <v>2000</v>
      </c>
      <c r="H12" s="213"/>
    </row>
    <row r="13" spans="1:8" ht="14.45" thickBot="1">
      <c r="A13" s="214"/>
      <c r="B13" s="212"/>
      <c r="C13" s="212"/>
      <c r="D13" s="212"/>
      <c r="E13" s="212"/>
      <c r="F13" s="212"/>
      <c r="G13" s="212"/>
      <c r="H13" s="215"/>
    </row>
    <row r="14" spans="1:8" ht="15" thickBot="1">
      <c r="A14" s="216" t="s">
        <v>241</v>
      </c>
      <c r="B14" s="211"/>
      <c r="C14" s="211"/>
      <c r="D14" s="211"/>
      <c r="E14" s="269">
        <f>IFERROR(AVERAGEIF(B14:D14,"&lt;&gt;0"),0)</f>
        <v>0</v>
      </c>
      <c r="F14" s="211"/>
      <c r="G14" s="212">
        <f t="shared" ref="G14:G16" si="0">E14+F14</f>
        <v>0</v>
      </c>
      <c r="H14" s="213"/>
    </row>
    <row r="15" spans="1:8" ht="15" thickBot="1">
      <c r="A15" s="217"/>
      <c r="B15" s="211"/>
      <c r="C15" s="211"/>
      <c r="D15" s="211"/>
      <c r="E15" s="269">
        <f>IFERROR(AVERAGEIF(B15:D15,"&lt;&gt;0"),0)</f>
        <v>0</v>
      </c>
      <c r="F15" s="211"/>
      <c r="G15" s="212">
        <f t="shared" si="0"/>
        <v>0</v>
      </c>
      <c r="H15" s="218"/>
    </row>
    <row r="16" spans="1:8" ht="15" thickBot="1">
      <c r="A16" s="217"/>
      <c r="B16" s="211"/>
      <c r="C16" s="211"/>
      <c r="D16" s="211"/>
      <c r="E16" s="269">
        <f>IFERROR(AVERAGEIF(B16:D16,"&lt;&gt;0"),0)</f>
        <v>0</v>
      </c>
      <c r="F16" s="211"/>
      <c r="G16" s="212">
        <f t="shared" si="0"/>
        <v>0</v>
      </c>
      <c r="H16" s="218"/>
    </row>
    <row r="17" spans="1:8" ht="14.45">
      <c r="A17" s="219" t="s">
        <v>242</v>
      </c>
      <c r="B17" s="220">
        <f>B12-SUM(B14:B16)</f>
        <v>1000</v>
      </c>
      <c r="C17" s="220">
        <f t="shared" ref="C17:E17" si="1">C12-SUM(C14:C16)</f>
        <v>1000</v>
      </c>
      <c r="D17" s="220">
        <f t="shared" si="1"/>
        <v>1000</v>
      </c>
      <c r="E17" s="220">
        <f t="shared" si="1"/>
        <v>1000</v>
      </c>
      <c r="F17" s="220">
        <f t="shared" ref="F17:G17" si="2">F12-SUM(F14:F16)</f>
        <v>1000</v>
      </c>
      <c r="G17" s="220">
        <f t="shared" si="2"/>
        <v>2000</v>
      </c>
      <c r="H17" s="221"/>
    </row>
    <row r="18" spans="1:8" ht="14.45">
      <c r="A18" s="200"/>
      <c r="B18" s="201"/>
      <c r="C18" s="201"/>
      <c r="D18" s="201"/>
      <c r="E18" s="200"/>
      <c r="F18" s="200"/>
      <c r="G18" s="200"/>
      <c r="H18" s="200"/>
    </row>
    <row r="19" spans="1:8" ht="14.45" thickBot="1">
      <c r="A19" s="222"/>
      <c r="B19" s="223"/>
      <c r="C19" s="223"/>
      <c r="D19" s="223"/>
      <c r="E19" s="223"/>
      <c r="F19" s="223"/>
      <c r="G19" s="223"/>
      <c r="H19" s="200"/>
    </row>
    <row r="20" spans="1:8" ht="14.45" thickBot="1">
      <c r="A20" s="512" t="s">
        <v>243</v>
      </c>
      <c r="B20" s="512"/>
      <c r="C20" s="512"/>
      <c r="D20" s="512"/>
      <c r="E20" s="512"/>
      <c r="F20" s="512"/>
      <c r="G20" s="512"/>
      <c r="H20" s="512"/>
    </row>
    <row r="21" spans="1:8" ht="68.25" customHeight="1" thickBot="1">
      <c r="A21" s="224" t="s">
        <v>244</v>
      </c>
      <c r="B21" s="225" t="s">
        <v>233</v>
      </c>
      <c r="C21" s="225" t="s">
        <v>234</v>
      </c>
      <c r="D21" s="225" t="s">
        <v>235</v>
      </c>
      <c r="E21" s="225" t="s">
        <v>236</v>
      </c>
      <c r="F21" s="225" t="s">
        <v>237</v>
      </c>
      <c r="G21" s="225" t="s">
        <v>238</v>
      </c>
      <c r="H21" s="225" t="s">
        <v>239</v>
      </c>
    </row>
    <row r="22" spans="1:8" ht="15" thickBot="1">
      <c r="A22" s="226" t="s">
        <v>245</v>
      </c>
      <c r="B22" s="227"/>
      <c r="C22" s="227"/>
      <c r="D22" s="227"/>
      <c r="E22" s="227"/>
      <c r="F22" s="227"/>
      <c r="G22" s="227"/>
      <c r="H22" s="228"/>
    </row>
    <row r="23" spans="1:8" ht="15" thickBot="1">
      <c r="A23" s="229" t="s">
        <v>246</v>
      </c>
      <c r="B23" s="230">
        <v>77</v>
      </c>
      <c r="C23" s="230">
        <v>77</v>
      </c>
      <c r="D23" s="230">
        <v>77</v>
      </c>
      <c r="E23" s="268">
        <f>IFERROR(AVERAGEIF(B23:D23,"&lt;&gt;0"),0)</f>
        <v>77</v>
      </c>
      <c r="F23" s="230">
        <v>77</v>
      </c>
      <c r="G23" s="268">
        <f>E23+F23</f>
        <v>154</v>
      </c>
      <c r="H23" s="231"/>
    </row>
    <row r="24" spans="1:8" ht="15" thickBot="1">
      <c r="A24" s="229" t="s">
        <v>247</v>
      </c>
      <c r="B24" s="230">
        <v>77</v>
      </c>
      <c r="C24" s="230">
        <v>77</v>
      </c>
      <c r="D24" s="230">
        <v>77</v>
      </c>
      <c r="E24" s="268">
        <f>IFERROR(AVERAGEIF(B24:D24,"&lt;&gt;0"),0)</f>
        <v>77</v>
      </c>
      <c r="F24" s="230">
        <v>77</v>
      </c>
      <c r="G24" s="268">
        <f>E24+F24</f>
        <v>154</v>
      </c>
      <c r="H24" s="231"/>
    </row>
    <row r="25" spans="1:8" ht="15" thickBot="1">
      <c r="A25" s="229" t="s">
        <v>248</v>
      </c>
      <c r="B25" s="230">
        <v>77</v>
      </c>
      <c r="C25" s="230">
        <v>77</v>
      </c>
      <c r="D25" s="230">
        <v>77</v>
      </c>
      <c r="E25" s="268">
        <f>IFERROR(AVERAGEIF(B25:D25,"&lt;&gt;0"),0)</f>
        <v>77</v>
      </c>
      <c r="F25" s="230">
        <v>77</v>
      </c>
      <c r="G25" s="268">
        <f>E25+F25</f>
        <v>154</v>
      </c>
      <c r="H25" s="231"/>
    </row>
    <row r="26" spans="1:8" ht="15" thickBot="1">
      <c r="A26" s="232"/>
      <c r="B26" s="227"/>
      <c r="C26" s="227"/>
      <c r="D26" s="227"/>
      <c r="E26" s="227"/>
      <c r="F26" s="227"/>
      <c r="G26" s="227"/>
      <c r="H26" s="233"/>
    </row>
    <row r="27" spans="1:8" ht="19.350000000000001" customHeight="1" thickBot="1">
      <c r="A27" s="234" t="s">
        <v>249</v>
      </c>
      <c r="B27" s="227"/>
      <c r="C27" s="227"/>
      <c r="D27" s="227"/>
      <c r="E27" s="227"/>
      <c r="F27" s="227"/>
      <c r="G27" s="227"/>
      <c r="H27" s="233"/>
    </row>
    <row r="28" spans="1:8" ht="15" thickBot="1">
      <c r="A28" s="229" t="s">
        <v>250</v>
      </c>
      <c r="B28" s="230">
        <v>23</v>
      </c>
      <c r="C28" s="230">
        <v>23</v>
      </c>
      <c r="D28" s="230">
        <v>23</v>
      </c>
      <c r="E28" s="268">
        <f>IFERROR(AVERAGEIF(B28:D28,"&lt;&gt;0"),0)</f>
        <v>23</v>
      </c>
      <c r="F28" s="230">
        <v>23</v>
      </c>
      <c r="G28" s="268">
        <f>E28+F28</f>
        <v>46</v>
      </c>
      <c r="H28" s="231"/>
    </row>
    <row r="29" spans="1:8" ht="15" thickBot="1">
      <c r="A29" s="229" t="s">
        <v>247</v>
      </c>
      <c r="B29" s="230">
        <v>23</v>
      </c>
      <c r="C29" s="230">
        <v>23</v>
      </c>
      <c r="D29" s="230">
        <v>23</v>
      </c>
      <c r="E29" s="268">
        <f>IFERROR(AVERAGEIF(B29:D29,"&lt;&gt;0"),0)</f>
        <v>23</v>
      </c>
      <c r="F29" s="230">
        <v>23</v>
      </c>
      <c r="G29" s="268">
        <f>E29+F29</f>
        <v>46</v>
      </c>
      <c r="H29" s="231"/>
    </row>
    <row r="30" spans="1:8" ht="15" thickBot="1">
      <c r="A30" s="229" t="s">
        <v>248</v>
      </c>
      <c r="B30" s="230">
        <v>23</v>
      </c>
      <c r="C30" s="230">
        <v>23</v>
      </c>
      <c r="D30" s="230">
        <v>23</v>
      </c>
      <c r="E30" s="268">
        <f>IFERROR(AVERAGEIF(B30:D30,"&lt;&gt;0"),0)</f>
        <v>23</v>
      </c>
      <c r="F30" s="230">
        <v>23</v>
      </c>
      <c r="G30" s="268">
        <f>E30+F30</f>
        <v>46</v>
      </c>
      <c r="H30" s="231"/>
    </row>
    <row r="31" spans="1:8" ht="15" thickBot="1">
      <c r="A31" s="232"/>
      <c r="B31" s="227"/>
      <c r="C31" s="227"/>
      <c r="D31" s="227"/>
      <c r="E31" s="227"/>
      <c r="F31" s="227"/>
      <c r="G31" s="227"/>
      <c r="H31" s="233"/>
    </row>
    <row r="32" spans="1:8" ht="15" thickBot="1">
      <c r="A32" s="234" t="s">
        <v>251</v>
      </c>
      <c r="B32" s="227"/>
      <c r="C32" s="227"/>
      <c r="D32" s="227"/>
      <c r="E32" s="227"/>
      <c r="F32" s="227"/>
      <c r="G32" s="227"/>
      <c r="H32" s="233"/>
    </row>
    <row r="33" spans="1:8" ht="15" thickBot="1">
      <c r="A33" s="229" t="s">
        <v>250</v>
      </c>
      <c r="B33" s="268">
        <f>B23-B28</f>
        <v>54</v>
      </c>
      <c r="C33" s="268">
        <f>C23-C28</f>
        <v>54</v>
      </c>
      <c r="D33" s="268">
        <f>D23-D28</f>
        <v>54</v>
      </c>
      <c r="E33" s="268">
        <f>IFERROR(AVERAGEIF(B33:D33,"&lt;&gt;0"),0)</f>
        <v>54</v>
      </c>
      <c r="F33" s="268">
        <f t="shared" ref="F33:F35" si="3">F23+F28</f>
        <v>100</v>
      </c>
      <c r="G33" s="268">
        <f>E33+F33</f>
        <v>154</v>
      </c>
      <c r="H33" s="233"/>
    </row>
    <row r="34" spans="1:8" ht="15" thickBot="1">
      <c r="A34" s="229" t="s">
        <v>247</v>
      </c>
      <c r="B34" s="268">
        <f t="shared" ref="B34:B35" si="4">B24-B29</f>
        <v>54</v>
      </c>
      <c r="C34" s="268">
        <f>C24-C29</f>
        <v>54</v>
      </c>
      <c r="D34" s="268">
        <f>D24-D29</f>
        <v>54</v>
      </c>
      <c r="E34" s="268">
        <f>IFERROR(AVERAGEIF(B34:D34,"&lt;&gt;0"),0)</f>
        <v>54</v>
      </c>
      <c r="F34" s="268">
        <f t="shared" si="3"/>
        <v>100</v>
      </c>
      <c r="G34" s="268">
        <f>E34+F34</f>
        <v>154</v>
      </c>
      <c r="H34" s="233"/>
    </row>
    <row r="35" spans="1:8" ht="16.350000000000001" customHeight="1" thickBot="1">
      <c r="A35" s="229" t="s">
        <v>248</v>
      </c>
      <c r="B35" s="268">
        <f t="shared" si="4"/>
        <v>54</v>
      </c>
      <c r="C35" s="268">
        <f>C25-C30</f>
        <v>54</v>
      </c>
      <c r="D35" s="268">
        <f>D25-D30</f>
        <v>54</v>
      </c>
      <c r="E35" s="268">
        <f>IFERROR(AVERAGEIF(B35:D35,"&lt;&gt;0"),0)</f>
        <v>54</v>
      </c>
      <c r="F35" s="268">
        <f t="shared" si="3"/>
        <v>100</v>
      </c>
      <c r="G35" s="268">
        <f>E35+F35</f>
        <v>154</v>
      </c>
      <c r="H35" s="233"/>
    </row>
    <row r="36" spans="1:8" ht="15" customHeight="1" thickBot="1">
      <c r="A36" s="235" t="s">
        <v>252</v>
      </c>
      <c r="B36" s="236">
        <f>SUM(B33:B35)</f>
        <v>162</v>
      </c>
      <c r="C36" s="236">
        <f>SUM(C33:C35)</f>
        <v>162</v>
      </c>
      <c r="D36" s="236">
        <f>SUM(D33:D35)</f>
        <v>162</v>
      </c>
      <c r="E36" s="236">
        <f t="shared" ref="E36:G36" si="5">SUM(E33:E35)</f>
        <v>162</v>
      </c>
      <c r="F36" s="236">
        <f t="shared" si="5"/>
        <v>300</v>
      </c>
      <c r="G36" s="236">
        <f t="shared" si="5"/>
        <v>462</v>
      </c>
      <c r="H36" s="237"/>
    </row>
    <row r="37" spans="1:8" ht="18" customHeight="1" thickBot="1">
      <c r="A37" s="235" t="s">
        <v>253</v>
      </c>
      <c r="B37" s="238">
        <f>IFERROR(B36/B17,0)</f>
        <v>0.16200000000000001</v>
      </c>
      <c r="C37" s="238">
        <f>IFERROR(C36/C17,0)</f>
        <v>0.16200000000000001</v>
      </c>
      <c r="D37" s="238">
        <f>IFERROR(D36/D17,0)</f>
        <v>0.16200000000000001</v>
      </c>
      <c r="E37" s="238">
        <f>IFERROR(E36/E17,0)</f>
        <v>0.16200000000000001</v>
      </c>
      <c r="F37" s="238"/>
      <c r="G37" s="238">
        <f>IFERROR(G36/G17,0)</f>
        <v>0.23100000000000001</v>
      </c>
      <c r="H37" s="237"/>
    </row>
    <row r="38" spans="1:8" ht="14.45" thickBot="1">
      <c r="A38" s="200"/>
      <c r="B38" s="200"/>
      <c r="C38" s="200"/>
      <c r="D38" s="200"/>
      <c r="E38" s="200"/>
      <c r="F38" s="200"/>
      <c r="G38" s="200"/>
      <c r="H38" s="200"/>
    </row>
    <row r="39" spans="1:8" ht="14.45" thickBot="1">
      <c r="A39" s="512" t="s">
        <v>254</v>
      </c>
      <c r="B39" s="512"/>
      <c r="C39" s="512"/>
      <c r="D39" s="512"/>
      <c r="E39" s="512"/>
      <c r="F39" s="239"/>
      <c r="G39" s="239"/>
      <c r="H39" s="200"/>
    </row>
    <row r="40" spans="1:8" ht="14.45" thickBot="1">
      <c r="A40" s="240" t="s">
        <v>255</v>
      </c>
      <c r="B40" s="513" t="s">
        <v>250</v>
      </c>
      <c r="C40" s="513" t="s">
        <v>247</v>
      </c>
      <c r="D40" s="513" t="s">
        <v>248</v>
      </c>
      <c r="E40" s="241" t="s">
        <v>239</v>
      </c>
      <c r="F40" s="200"/>
      <c r="G40" s="200"/>
      <c r="H40" s="200"/>
    </row>
    <row r="41" spans="1:8" ht="28.5" thickBot="1">
      <c r="A41" s="242" t="s">
        <v>256</v>
      </c>
      <c r="B41" s="513"/>
      <c r="C41" s="513"/>
      <c r="D41" s="513"/>
      <c r="E41" s="241"/>
      <c r="F41" s="200"/>
      <c r="G41" s="200"/>
      <c r="H41" s="200"/>
    </row>
    <row r="42" spans="1:8" ht="15" thickBot="1">
      <c r="A42" s="243" t="s">
        <v>257</v>
      </c>
      <c r="B42" s="244">
        <v>20</v>
      </c>
      <c r="C42" s="244">
        <v>20</v>
      </c>
      <c r="D42" s="244">
        <v>20</v>
      </c>
      <c r="E42" s="245"/>
      <c r="F42" s="200"/>
      <c r="G42" s="200"/>
      <c r="H42" s="200"/>
    </row>
    <row r="43" spans="1:8" ht="15" thickBot="1">
      <c r="A43" s="243" t="s">
        <v>258</v>
      </c>
      <c r="B43" s="244"/>
      <c r="C43" s="244"/>
      <c r="D43" s="244"/>
      <c r="E43" s="245"/>
      <c r="F43" s="200"/>
      <c r="G43" s="200"/>
      <c r="H43" s="200"/>
    </row>
    <row r="44" spans="1:8" ht="15" thickBot="1">
      <c r="A44" s="243" t="s">
        <v>259</v>
      </c>
      <c r="B44" s="244"/>
      <c r="C44" s="244"/>
      <c r="D44" s="244"/>
      <c r="E44" s="245"/>
      <c r="F44" s="200"/>
      <c r="G44" s="200"/>
      <c r="H44" s="200"/>
    </row>
    <row r="45" spans="1:8" ht="15" thickBot="1">
      <c r="A45" s="243" t="s">
        <v>260</v>
      </c>
      <c r="B45" s="244"/>
      <c r="C45" s="244"/>
      <c r="D45" s="244"/>
      <c r="E45" s="245"/>
      <c r="F45" s="200"/>
      <c r="G45" s="200"/>
      <c r="H45" s="200"/>
    </row>
    <row r="46" spans="1:8" ht="15" thickBot="1">
      <c r="A46" s="243" t="s">
        <v>261</v>
      </c>
      <c r="B46" s="244"/>
      <c r="C46" s="244"/>
      <c r="D46" s="244"/>
      <c r="E46" s="245"/>
      <c r="F46" s="200"/>
      <c r="G46" s="200"/>
      <c r="H46" s="200"/>
    </row>
    <row r="47" spans="1:8" ht="15" thickBot="1">
      <c r="A47" s="243" t="s">
        <v>262</v>
      </c>
      <c r="B47" s="244"/>
      <c r="C47" s="244"/>
      <c r="D47" s="244"/>
      <c r="E47" s="245"/>
      <c r="F47" s="200"/>
      <c r="G47" s="200"/>
      <c r="H47" s="200"/>
    </row>
    <row r="48" spans="1:8" ht="15" thickBot="1">
      <c r="A48" s="243" t="s">
        <v>263</v>
      </c>
      <c r="B48" s="244"/>
      <c r="C48" s="244"/>
      <c r="D48" s="244"/>
      <c r="E48" s="245"/>
      <c r="F48" s="200"/>
      <c r="G48" s="200"/>
      <c r="H48" s="200"/>
    </row>
    <row r="49" spans="1:27" ht="15" thickBot="1">
      <c r="A49" s="243" t="s">
        <v>264</v>
      </c>
      <c r="B49" s="244"/>
      <c r="C49" s="244"/>
      <c r="D49" s="244"/>
      <c r="E49" s="245"/>
      <c r="F49" s="200"/>
      <c r="G49" s="200"/>
      <c r="H49" s="200"/>
    </row>
    <row r="50" spans="1:27" ht="15" thickBot="1">
      <c r="A50" s="243" t="s">
        <v>265</v>
      </c>
      <c r="B50" s="244"/>
      <c r="C50" s="244"/>
      <c r="D50" s="244"/>
      <c r="E50" s="245"/>
      <c r="F50" s="200"/>
      <c r="G50" s="200"/>
      <c r="H50" s="200"/>
    </row>
    <row r="51" spans="1:27" ht="15" thickBot="1">
      <c r="A51" s="243" t="s">
        <v>266</v>
      </c>
      <c r="B51" s="244"/>
      <c r="C51" s="244"/>
      <c r="D51" s="244"/>
      <c r="E51" s="245"/>
      <c r="F51" s="200"/>
      <c r="G51" s="200"/>
      <c r="H51" s="200"/>
    </row>
    <row r="52" spans="1:27" ht="15" thickBot="1">
      <c r="A52" s="243" t="s">
        <v>267</v>
      </c>
      <c r="B52" s="244"/>
      <c r="C52" s="244"/>
      <c r="D52" s="244"/>
      <c r="E52" s="245"/>
      <c r="F52" s="200"/>
      <c r="G52" s="200"/>
      <c r="H52" s="200"/>
    </row>
    <row r="53" spans="1:27" ht="15" thickBot="1">
      <c r="A53" s="243" t="s">
        <v>268</v>
      </c>
      <c r="B53" s="244"/>
      <c r="C53" s="244"/>
      <c r="D53" s="244"/>
      <c r="E53" s="245"/>
      <c r="F53" s="200"/>
      <c r="G53" s="200"/>
      <c r="H53" s="200"/>
    </row>
    <row r="54" spans="1:27" ht="15" thickBot="1">
      <c r="A54" s="243" t="s">
        <v>269</v>
      </c>
      <c r="B54" s="244"/>
      <c r="C54" s="244"/>
      <c r="D54" s="244"/>
      <c r="E54" s="245"/>
      <c r="F54" s="200"/>
      <c r="G54" s="200"/>
      <c r="H54" s="200"/>
    </row>
    <row r="55" spans="1:27" ht="15" thickBot="1">
      <c r="A55" s="246" t="s">
        <v>66</v>
      </c>
      <c r="B55" s="245"/>
      <c r="C55" s="244"/>
      <c r="D55" s="245"/>
      <c r="E55" s="245"/>
      <c r="F55" s="200"/>
      <c r="G55" s="200"/>
      <c r="H55" s="200"/>
    </row>
    <row r="56" spans="1:27" ht="15" thickBot="1">
      <c r="A56" s="246"/>
      <c r="B56" s="245"/>
      <c r="C56" s="245"/>
      <c r="D56" s="245"/>
      <c r="E56" s="245"/>
      <c r="F56" s="200"/>
      <c r="G56" s="200"/>
      <c r="H56" s="200"/>
    </row>
    <row r="57" spans="1:27" ht="15" thickBot="1">
      <c r="A57" s="247" t="s">
        <v>270</v>
      </c>
      <c r="B57" s="248">
        <f>SUM(B42:B56)</f>
        <v>20</v>
      </c>
      <c r="C57" s="248">
        <f>SUM(C42:C56)</f>
        <v>20</v>
      </c>
      <c r="D57" s="248">
        <f>SUM(D42:D56)</f>
        <v>20</v>
      </c>
      <c r="E57" s="248" t="s">
        <v>271</v>
      </c>
      <c r="F57" s="200"/>
      <c r="G57" s="200"/>
      <c r="H57" s="203"/>
    </row>
    <row r="58" spans="1:27">
      <c r="A58" s="200"/>
      <c r="B58" s="200"/>
      <c r="C58" s="200"/>
      <c r="D58" s="200"/>
      <c r="E58" s="200"/>
      <c r="F58" s="200"/>
      <c r="G58" s="200"/>
      <c r="H58" s="200"/>
    </row>
    <row r="59" spans="1:27" ht="14.45" thickBot="1">
      <c r="A59" s="200"/>
      <c r="B59" s="200"/>
      <c r="C59" s="200"/>
      <c r="D59" s="200"/>
      <c r="E59" s="200"/>
      <c r="F59" s="200"/>
      <c r="G59" s="200"/>
      <c r="H59" s="200"/>
    </row>
    <row r="60" spans="1:27">
      <c r="A60" s="249"/>
      <c r="B60" s="250"/>
      <c r="C60" s="200"/>
      <c r="D60" s="200"/>
      <c r="E60" s="200"/>
      <c r="F60" s="200"/>
      <c r="G60" s="200"/>
      <c r="H60" s="200"/>
      <c r="I60" s="200"/>
      <c r="J60" s="200"/>
      <c r="K60" s="200"/>
      <c r="L60" s="200"/>
      <c r="M60" s="200"/>
    </row>
    <row r="61" spans="1:27" ht="37.35" customHeight="1">
      <c r="A61" s="251" t="s">
        <v>272</v>
      </c>
      <c r="B61" s="251"/>
      <c r="C61" s="200"/>
      <c r="D61" s="200"/>
      <c r="E61" s="200"/>
      <c r="F61" s="200"/>
      <c r="G61" s="200"/>
      <c r="H61" s="200"/>
      <c r="I61" s="200"/>
      <c r="J61" s="200"/>
      <c r="K61" s="200"/>
      <c r="L61" s="200"/>
      <c r="M61" s="200"/>
    </row>
    <row r="62" spans="1:27" ht="26.25" customHeight="1">
      <c r="A62" s="252" t="s">
        <v>273</v>
      </c>
      <c r="B62" s="253">
        <f>'Budget Summary'!V15+'Budget Summary'!V23</f>
        <v>3225</v>
      </c>
      <c r="C62" s="200"/>
      <c r="D62" s="200"/>
      <c r="E62" s="200"/>
      <c r="F62" s="200"/>
      <c r="G62" s="200"/>
      <c r="H62" s="200"/>
      <c r="I62" s="200"/>
      <c r="J62" s="200"/>
      <c r="K62" s="200"/>
      <c r="L62" s="200"/>
      <c r="M62" s="200"/>
    </row>
    <row r="63" spans="1:27" ht="18" customHeight="1">
      <c r="A63" s="254" t="s">
        <v>216</v>
      </c>
      <c r="B63" s="255"/>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6.350000000000001" customHeight="1">
      <c r="A64" s="254" t="s">
        <v>217</v>
      </c>
      <c r="B64" s="255"/>
      <c r="C64" s="200"/>
      <c r="D64" s="200"/>
      <c r="E64" s="200"/>
      <c r="F64" s="200"/>
      <c r="G64" s="200"/>
      <c r="H64" s="200"/>
      <c r="I64" s="200"/>
      <c r="J64" s="200"/>
      <c r="K64" s="200"/>
      <c r="L64" s="200"/>
      <c r="M64" s="200"/>
      <c r="N64" s="200"/>
      <c r="O64" s="200"/>
      <c r="P64" s="200"/>
      <c r="Q64" s="200"/>
      <c r="R64" s="200"/>
      <c r="S64" s="200"/>
    </row>
    <row r="65" spans="1:18">
      <c r="A65" s="254" t="s">
        <v>218</v>
      </c>
      <c r="B65" s="255"/>
      <c r="C65" s="200"/>
      <c r="D65" s="200"/>
      <c r="E65" s="200"/>
      <c r="F65" s="200"/>
      <c r="G65" s="200"/>
      <c r="H65" s="200"/>
      <c r="I65" s="200"/>
      <c r="J65" s="200"/>
      <c r="K65" s="200"/>
      <c r="L65" s="200"/>
      <c r="M65" s="200"/>
      <c r="N65" s="200"/>
      <c r="O65" s="200"/>
      <c r="P65" s="200"/>
      <c r="Q65" s="200"/>
      <c r="R65" s="200"/>
    </row>
    <row r="66" spans="1:18">
      <c r="A66" s="254" t="s">
        <v>219</v>
      </c>
      <c r="B66" s="255"/>
      <c r="C66" s="200"/>
      <c r="D66" s="200"/>
      <c r="E66" s="200"/>
      <c r="F66" s="200"/>
      <c r="G66" s="200"/>
      <c r="H66" s="200"/>
      <c r="I66" s="200"/>
      <c r="J66" s="200"/>
      <c r="K66" s="200"/>
      <c r="L66" s="200"/>
      <c r="M66" s="200"/>
      <c r="N66" s="200"/>
      <c r="O66" s="200"/>
      <c r="P66" s="200"/>
      <c r="Q66" s="200"/>
      <c r="R66" s="200"/>
    </row>
    <row r="67" spans="1:18">
      <c r="A67" s="254" t="s">
        <v>220</v>
      </c>
      <c r="B67" s="255"/>
      <c r="C67" s="200"/>
      <c r="D67" s="200"/>
      <c r="E67" s="200"/>
      <c r="F67" s="200"/>
      <c r="G67" s="200"/>
      <c r="H67" s="200"/>
      <c r="I67" s="200"/>
      <c r="J67" s="200"/>
      <c r="K67" s="200"/>
      <c r="L67" s="200"/>
      <c r="M67" s="200"/>
      <c r="N67" s="200"/>
      <c r="O67" s="200"/>
      <c r="P67" s="200"/>
      <c r="Q67" s="200"/>
      <c r="R67" s="200"/>
    </row>
    <row r="68" spans="1:18">
      <c r="A68" s="254" t="s">
        <v>221</v>
      </c>
      <c r="B68" s="255"/>
      <c r="C68" s="200"/>
      <c r="D68" s="200"/>
      <c r="E68" s="200"/>
      <c r="F68" s="200"/>
      <c r="G68" s="200"/>
      <c r="H68" s="200"/>
      <c r="I68" s="200"/>
      <c r="J68" s="200"/>
      <c r="K68" s="200"/>
      <c r="L68" s="200"/>
      <c r="M68" s="200"/>
      <c r="N68" s="200"/>
      <c r="O68" s="200"/>
      <c r="P68" s="200"/>
      <c r="Q68" s="200"/>
      <c r="R68" s="200"/>
    </row>
    <row r="69" spans="1:18">
      <c r="A69" s="254" t="s">
        <v>222</v>
      </c>
      <c r="B69" s="255"/>
      <c r="C69" s="200"/>
      <c r="D69" s="200"/>
      <c r="E69" s="200"/>
      <c r="F69" s="200"/>
      <c r="G69" s="200"/>
      <c r="H69" s="200"/>
      <c r="I69" s="200"/>
      <c r="J69" s="200"/>
      <c r="K69" s="200"/>
      <c r="L69" s="200"/>
      <c r="M69" s="200"/>
      <c r="N69" s="200"/>
      <c r="O69" s="200"/>
      <c r="P69" s="200"/>
      <c r="Q69" s="200"/>
      <c r="R69" s="200"/>
    </row>
    <row r="70" spans="1:18">
      <c r="A70" s="254" t="s">
        <v>223</v>
      </c>
      <c r="B70" s="255"/>
      <c r="C70" s="200"/>
      <c r="D70" s="200"/>
      <c r="E70" s="200"/>
      <c r="F70" s="200"/>
      <c r="G70" s="200"/>
      <c r="H70" s="200"/>
      <c r="I70" s="200"/>
      <c r="J70" s="200"/>
      <c r="K70" s="200"/>
      <c r="L70" s="200"/>
      <c r="M70" s="200"/>
      <c r="N70" s="200"/>
      <c r="O70" s="200"/>
      <c r="P70" s="200"/>
      <c r="Q70" s="200"/>
      <c r="R70" s="200"/>
    </row>
    <row r="71" spans="1:18">
      <c r="A71" s="254" t="s">
        <v>224</v>
      </c>
      <c r="B71" s="255"/>
      <c r="C71" s="200"/>
      <c r="D71" s="200"/>
      <c r="E71" s="200"/>
      <c r="F71" s="200"/>
      <c r="G71" s="200"/>
      <c r="H71" s="200"/>
      <c r="I71" s="200"/>
      <c r="J71" s="200"/>
      <c r="K71" s="200"/>
      <c r="L71" s="200"/>
      <c r="M71" s="200"/>
      <c r="N71" s="200"/>
      <c r="O71" s="200"/>
      <c r="P71" s="200"/>
      <c r="Q71" s="200"/>
      <c r="R71" s="200"/>
    </row>
    <row r="72" spans="1:18">
      <c r="A72" s="254" t="s">
        <v>225</v>
      </c>
      <c r="B72" s="256">
        <f>SUM(B63:B71)</f>
        <v>0</v>
      </c>
      <c r="C72" s="200"/>
      <c r="D72" s="200"/>
      <c r="E72" s="200"/>
      <c r="F72" s="200"/>
      <c r="G72" s="200"/>
      <c r="H72" s="200"/>
      <c r="I72" s="200"/>
      <c r="J72" s="200"/>
      <c r="K72" s="200"/>
      <c r="L72" s="200"/>
      <c r="M72" s="200"/>
      <c r="N72" s="200"/>
      <c r="O72" s="200"/>
      <c r="P72" s="200"/>
      <c r="Q72" s="200"/>
      <c r="R72" s="200"/>
    </row>
    <row r="73" spans="1:18">
      <c r="A73" s="200"/>
      <c r="B73" s="200"/>
      <c r="C73" s="200"/>
      <c r="D73" s="200"/>
      <c r="E73" s="200"/>
      <c r="F73" s="200"/>
      <c r="G73" s="200"/>
      <c r="H73" s="200"/>
      <c r="I73" s="200"/>
      <c r="J73" s="200"/>
      <c r="K73" s="200"/>
      <c r="L73" s="200"/>
      <c r="M73" s="200"/>
      <c r="N73" s="200"/>
      <c r="O73" s="200"/>
      <c r="P73" s="200"/>
      <c r="Q73" s="200"/>
      <c r="R73" s="200"/>
    </row>
    <row r="74" spans="1:18">
      <c r="A74" s="257"/>
      <c r="B74" s="200"/>
      <c r="C74" s="200"/>
      <c r="D74" s="200"/>
      <c r="E74" s="200"/>
      <c r="F74" s="200"/>
      <c r="G74" s="200"/>
      <c r="H74" s="200"/>
      <c r="I74" s="200"/>
      <c r="J74" s="200"/>
      <c r="K74" s="200"/>
      <c r="L74" s="200"/>
      <c r="M74" s="200"/>
      <c r="N74" s="200"/>
    </row>
    <row r="75" spans="1:18" ht="42">
      <c r="A75" s="251" t="s">
        <v>274</v>
      </c>
      <c r="B75" s="251"/>
      <c r="C75" s="200"/>
      <c r="D75" s="200"/>
      <c r="E75" s="200"/>
      <c r="F75" s="200"/>
      <c r="G75" s="200"/>
      <c r="H75" s="200"/>
      <c r="I75" s="200"/>
      <c r="J75" s="200"/>
      <c r="K75" s="200"/>
      <c r="L75" s="200"/>
      <c r="M75" s="200"/>
    </row>
    <row r="76" spans="1:18">
      <c r="A76" s="254" t="s">
        <v>216</v>
      </c>
      <c r="B76" s="258">
        <f>G37</f>
        <v>0.23100000000000001</v>
      </c>
      <c r="C76" s="200"/>
      <c r="D76" s="200"/>
      <c r="E76" s="200"/>
      <c r="F76" s="200"/>
      <c r="G76" s="200"/>
      <c r="H76" s="200"/>
      <c r="I76" s="200"/>
      <c r="J76" s="200"/>
      <c r="K76" s="200"/>
      <c r="L76" s="200"/>
      <c r="M76" s="200"/>
    </row>
    <row r="77" spans="1:18">
      <c r="A77" s="254" t="s">
        <v>217</v>
      </c>
      <c r="B77" s="259"/>
      <c r="C77" s="200"/>
      <c r="D77" s="200"/>
      <c r="E77" s="200"/>
      <c r="F77" s="200"/>
      <c r="G77" s="200"/>
      <c r="H77" s="200"/>
      <c r="I77" s="200"/>
      <c r="J77" s="200"/>
      <c r="K77" s="200"/>
      <c r="L77" s="200"/>
      <c r="M77" s="200"/>
    </row>
    <row r="78" spans="1:18">
      <c r="A78" s="254" t="s">
        <v>218</v>
      </c>
      <c r="B78" s="259"/>
      <c r="C78" s="200"/>
      <c r="D78" s="200"/>
      <c r="E78" s="200"/>
      <c r="F78" s="200"/>
      <c r="G78" s="200"/>
      <c r="H78" s="200"/>
      <c r="I78" s="200"/>
      <c r="J78" s="200"/>
      <c r="K78" s="200"/>
      <c r="L78" s="200"/>
      <c r="M78" s="200"/>
    </row>
    <row r="79" spans="1:18">
      <c r="A79" s="254" t="s">
        <v>219</v>
      </c>
      <c r="B79" s="259"/>
      <c r="C79" s="200"/>
      <c r="D79" s="200"/>
      <c r="E79" s="200"/>
      <c r="F79" s="200"/>
      <c r="G79" s="200"/>
      <c r="H79" s="200"/>
      <c r="I79" s="200"/>
      <c r="J79" s="200"/>
      <c r="K79" s="200"/>
      <c r="L79" s="200"/>
      <c r="M79" s="200"/>
    </row>
    <row r="80" spans="1:18">
      <c r="A80" s="254" t="s">
        <v>220</v>
      </c>
      <c r="B80" s="259"/>
      <c r="C80" s="200"/>
      <c r="D80" s="200"/>
      <c r="E80" s="200"/>
      <c r="F80" s="200"/>
      <c r="G80" s="200"/>
      <c r="H80" s="200"/>
      <c r="I80" s="200"/>
      <c r="J80" s="200"/>
      <c r="K80" s="200"/>
      <c r="L80" s="200"/>
      <c r="M80" s="200"/>
    </row>
    <row r="81" spans="1:27">
      <c r="A81" s="254" t="s">
        <v>221</v>
      </c>
      <c r="B81" s="259"/>
      <c r="C81" s="200"/>
      <c r="D81" s="200"/>
      <c r="E81" s="200"/>
      <c r="F81" s="200"/>
      <c r="G81" s="200"/>
      <c r="H81" s="200"/>
      <c r="I81" s="200"/>
      <c r="J81" s="200"/>
      <c r="K81" s="200"/>
      <c r="L81" s="200"/>
      <c r="M81" s="200"/>
    </row>
    <row r="82" spans="1:27">
      <c r="A82" s="254" t="s">
        <v>222</v>
      </c>
      <c r="B82" s="259"/>
      <c r="C82" s="200"/>
      <c r="D82" s="200"/>
      <c r="E82" s="200"/>
      <c r="F82" s="200"/>
      <c r="G82" s="200"/>
      <c r="H82" s="200"/>
      <c r="I82" s="200"/>
      <c r="J82" s="200"/>
      <c r="K82" s="200"/>
      <c r="L82" s="200"/>
      <c r="M82" s="200"/>
    </row>
    <row r="83" spans="1:27">
      <c r="A83" s="254" t="s">
        <v>223</v>
      </c>
      <c r="B83" s="259"/>
      <c r="C83" s="200"/>
      <c r="D83" s="200"/>
      <c r="E83" s="200"/>
      <c r="F83" s="200"/>
      <c r="G83" s="200"/>
      <c r="H83" s="200"/>
      <c r="I83" s="200"/>
      <c r="J83" s="200"/>
      <c r="K83" s="200"/>
      <c r="L83" s="200"/>
      <c r="M83" s="200"/>
    </row>
    <row r="84" spans="1:27">
      <c r="A84" s="254" t="s">
        <v>224</v>
      </c>
      <c r="B84" s="259"/>
      <c r="C84" s="200"/>
      <c r="D84" s="200"/>
      <c r="E84" s="200"/>
      <c r="F84" s="200"/>
      <c r="G84" s="200"/>
      <c r="H84" s="200"/>
      <c r="I84" s="200"/>
      <c r="J84" s="200"/>
      <c r="K84" s="200"/>
      <c r="L84" s="200"/>
      <c r="M84" s="200"/>
    </row>
    <row r="85" spans="1:27">
      <c r="A85" s="260"/>
      <c r="B85" s="261"/>
      <c r="C85" s="200"/>
      <c r="D85" s="200"/>
      <c r="E85" s="200"/>
      <c r="F85" s="200"/>
      <c r="G85" s="200"/>
      <c r="H85" s="200"/>
      <c r="I85" s="200"/>
      <c r="J85" s="200"/>
      <c r="K85" s="200"/>
      <c r="L85" s="200"/>
      <c r="M85" s="200"/>
    </row>
    <row r="86" spans="1:27">
      <c r="A86" s="200"/>
      <c r="B86" s="200"/>
      <c r="C86" s="200"/>
      <c r="D86" s="200"/>
      <c r="E86" s="200"/>
      <c r="F86" s="200"/>
      <c r="G86" s="200"/>
      <c r="H86" s="200"/>
      <c r="I86" s="200"/>
      <c r="J86" s="200"/>
      <c r="K86" s="200"/>
      <c r="L86" s="200"/>
      <c r="M86" s="200"/>
      <c r="N86" s="200"/>
    </row>
    <row r="87" spans="1:27" ht="20.25" customHeight="1">
      <c r="A87" s="251" t="s">
        <v>275</v>
      </c>
      <c r="B87" s="251"/>
      <c r="C87" s="200"/>
      <c r="D87" s="200"/>
      <c r="E87" s="200"/>
      <c r="F87" s="200"/>
      <c r="G87" s="200"/>
      <c r="H87" s="200"/>
      <c r="I87" s="200"/>
      <c r="J87" s="200"/>
      <c r="K87" s="200"/>
      <c r="L87" s="200"/>
      <c r="M87" s="200"/>
      <c r="N87" s="200"/>
    </row>
    <row r="88" spans="1:27" ht="18" customHeight="1">
      <c r="A88" s="254" t="s">
        <v>216</v>
      </c>
      <c r="B88" s="262">
        <f>B63*$B76</f>
        <v>0</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row>
    <row r="89" spans="1:27" ht="16.350000000000001" customHeight="1">
      <c r="A89" s="254" t="s">
        <v>217</v>
      </c>
      <c r="B89" s="262">
        <f t="shared" ref="B89:B91" si="6">B64*$B77</f>
        <v>0</v>
      </c>
      <c r="C89" s="200"/>
      <c r="D89" s="200"/>
      <c r="E89" s="200"/>
      <c r="F89" s="200"/>
      <c r="G89" s="200"/>
      <c r="H89" s="200"/>
      <c r="I89" s="200"/>
      <c r="J89" s="200"/>
      <c r="K89" s="200"/>
      <c r="L89" s="200"/>
      <c r="M89" s="200"/>
      <c r="N89" s="200"/>
      <c r="O89" s="200"/>
      <c r="P89" s="200"/>
      <c r="Q89" s="200"/>
      <c r="R89" s="200"/>
      <c r="S89" s="200"/>
    </row>
    <row r="90" spans="1:27">
      <c r="A90" s="254" t="s">
        <v>218</v>
      </c>
      <c r="B90" s="262">
        <f t="shared" si="6"/>
        <v>0</v>
      </c>
      <c r="C90" s="200"/>
      <c r="D90" s="200"/>
      <c r="E90" s="200"/>
      <c r="F90" s="200"/>
      <c r="G90" s="200"/>
      <c r="H90" s="200"/>
      <c r="I90" s="200"/>
      <c r="J90" s="200"/>
      <c r="K90" s="200"/>
      <c r="L90" s="200"/>
      <c r="M90" s="200"/>
      <c r="N90" s="200"/>
      <c r="O90" s="200"/>
      <c r="P90" s="200"/>
      <c r="Q90" s="200"/>
      <c r="R90" s="200"/>
    </row>
    <row r="91" spans="1:27">
      <c r="A91" s="254" t="s">
        <v>219</v>
      </c>
      <c r="B91" s="262">
        <f t="shared" si="6"/>
        <v>0</v>
      </c>
      <c r="C91" s="200"/>
      <c r="D91" s="200"/>
      <c r="E91" s="200"/>
      <c r="F91" s="200"/>
      <c r="G91" s="200"/>
      <c r="H91" s="200"/>
      <c r="I91" s="200"/>
      <c r="J91" s="200"/>
      <c r="K91" s="200"/>
      <c r="L91" s="200"/>
      <c r="M91" s="200"/>
      <c r="N91" s="200"/>
      <c r="O91" s="200"/>
      <c r="P91" s="200"/>
      <c r="Q91" s="200"/>
      <c r="R91" s="200"/>
    </row>
    <row r="92" spans="1:27">
      <c r="A92" s="254" t="s">
        <v>220</v>
      </c>
      <c r="B92" s="262">
        <f>B67*$B80</f>
        <v>0</v>
      </c>
      <c r="C92" s="200"/>
      <c r="D92" s="200"/>
      <c r="E92" s="200"/>
      <c r="F92" s="200"/>
      <c r="G92" s="200"/>
      <c r="H92" s="200"/>
      <c r="I92" s="200"/>
      <c r="J92" s="200"/>
      <c r="K92" s="200"/>
      <c r="L92" s="200"/>
      <c r="M92" s="200"/>
      <c r="N92" s="200"/>
      <c r="O92" s="200"/>
      <c r="P92" s="200"/>
      <c r="Q92" s="200"/>
      <c r="R92" s="200"/>
    </row>
    <row r="93" spans="1:27">
      <c r="A93" s="254" t="s">
        <v>221</v>
      </c>
      <c r="B93" s="262">
        <f t="shared" ref="B93:B96" si="7">B68*$B81</f>
        <v>0</v>
      </c>
      <c r="C93" s="200"/>
      <c r="D93" s="200"/>
      <c r="E93" s="200"/>
      <c r="F93" s="200"/>
      <c r="G93" s="200"/>
      <c r="H93" s="200"/>
      <c r="I93" s="200"/>
      <c r="J93" s="200"/>
      <c r="K93" s="200"/>
      <c r="L93" s="200"/>
      <c r="M93" s="200"/>
      <c r="N93" s="200"/>
      <c r="O93" s="200"/>
      <c r="P93" s="200"/>
      <c r="Q93" s="200"/>
      <c r="R93" s="200"/>
    </row>
    <row r="94" spans="1:27">
      <c r="A94" s="254" t="s">
        <v>222</v>
      </c>
      <c r="B94" s="262">
        <f t="shared" si="7"/>
        <v>0</v>
      </c>
      <c r="C94" s="200"/>
      <c r="D94" s="200"/>
      <c r="E94" s="200"/>
      <c r="F94" s="200"/>
      <c r="G94" s="200"/>
      <c r="H94" s="200"/>
      <c r="I94" s="200"/>
      <c r="J94" s="200"/>
      <c r="K94" s="200"/>
      <c r="L94" s="200"/>
      <c r="M94" s="200"/>
      <c r="N94" s="200"/>
      <c r="O94" s="200"/>
      <c r="P94" s="200"/>
      <c r="Q94" s="200"/>
      <c r="R94" s="200"/>
    </row>
    <row r="95" spans="1:27">
      <c r="A95" s="254" t="s">
        <v>223</v>
      </c>
      <c r="B95" s="262">
        <f t="shared" si="7"/>
        <v>0</v>
      </c>
      <c r="C95" s="200"/>
      <c r="D95" s="200"/>
      <c r="E95" s="200"/>
      <c r="F95" s="200"/>
      <c r="G95" s="200"/>
      <c r="H95" s="200"/>
      <c r="I95" s="200"/>
      <c r="J95" s="200"/>
      <c r="K95" s="200"/>
      <c r="L95" s="200"/>
      <c r="M95" s="200"/>
      <c r="N95" s="200"/>
      <c r="O95" s="200"/>
      <c r="P95" s="200"/>
      <c r="Q95" s="200"/>
      <c r="R95" s="200"/>
    </row>
    <row r="96" spans="1:27">
      <c r="A96" s="254" t="s">
        <v>224</v>
      </c>
      <c r="B96" s="262">
        <f t="shared" si="7"/>
        <v>0</v>
      </c>
      <c r="C96" s="200"/>
      <c r="D96" s="200"/>
      <c r="E96" s="200"/>
      <c r="F96" s="200"/>
      <c r="G96" s="200"/>
      <c r="H96" s="200"/>
      <c r="I96" s="200"/>
      <c r="J96" s="200"/>
      <c r="K96" s="200"/>
      <c r="L96" s="200"/>
      <c r="M96" s="200"/>
      <c r="N96" s="200"/>
      <c r="O96" s="200"/>
      <c r="P96" s="200"/>
      <c r="Q96" s="200"/>
      <c r="R96" s="200"/>
    </row>
    <row r="97" spans="1:18">
      <c r="A97" s="254" t="s">
        <v>138</v>
      </c>
      <c r="B97" s="256">
        <f>SUM(B88:B96)</f>
        <v>0</v>
      </c>
      <c r="C97" s="200"/>
      <c r="D97" s="200"/>
      <c r="E97" s="200"/>
      <c r="F97" s="200"/>
      <c r="G97" s="200"/>
      <c r="H97" s="200"/>
      <c r="I97" s="200"/>
      <c r="J97" s="200"/>
      <c r="K97" s="200"/>
      <c r="L97" s="200"/>
      <c r="M97" s="200"/>
      <c r="N97" s="200"/>
      <c r="O97" s="200"/>
      <c r="P97" s="200"/>
      <c r="Q97" s="200"/>
      <c r="R97" s="200"/>
    </row>
    <row r="98" spans="1:18" ht="14.45" thickBot="1">
      <c r="A98" s="200"/>
      <c r="B98" s="200"/>
      <c r="C98" s="200"/>
      <c r="D98" s="263"/>
      <c r="E98" s="263"/>
      <c r="F98" s="200"/>
      <c r="G98" s="200"/>
      <c r="H98" s="200"/>
    </row>
    <row r="99" spans="1:18" ht="14.45" thickBot="1">
      <c r="A99" s="264" t="s">
        <v>276</v>
      </c>
      <c r="B99" s="265"/>
      <c r="C99" s="265"/>
      <c r="D99" s="266"/>
      <c r="E99" s="265"/>
      <c r="F99" s="265"/>
      <c r="G99" s="265"/>
      <c r="H99" s="267"/>
    </row>
    <row r="100" spans="1:18">
      <c r="A100" s="501"/>
      <c r="B100" s="502"/>
      <c r="C100" s="502"/>
      <c r="D100" s="502"/>
      <c r="E100" s="502"/>
      <c r="F100" s="502"/>
      <c r="G100" s="502"/>
      <c r="H100" s="503"/>
    </row>
    <row r="101" spans="1:18">
      <c r="A101" s="504"/>
      <c r="B101" s="505"/>
      <c r="C101" s="505"/>
      <c r="D101" s="505"/>
      <c r="E101" s="505"/>
      <c r="F101" s="505"/>
      <c r="G101" s="505"/>
      <c r="H101" s="506"/>
    </row>
    <row r="102" spans="1:18">
      <c r="A102" s="504"/>
      <c r="B102" s="505"/>
      <c r="C102" s="505"/>
      <c r="D102" s="505"/>
      <c r="E102" s="505"/>
      <c r="F102" s="505"/>
      <c r="G102" s="505"/>
      <c r="H102" s="506"/>
    </row>
    <row r="103" spans="1:18">
      <c r="A103" s="504"/>
      <c r="B103" s="505"/>
      <c r="C103" s="505"/>
      <c r="D103" s="505"/>
      <c r="E103" s="505"/>
      <c r="F103" s="505"/>
      <c r="G103" s="505"/>
      <c r="H103" s="506"/>
    </row>
    <row r="104" spans="1:18">
      <c r="A104" s="504"/>
      <c r="B104" s="505"/>
      <c r="C104" s="505"/>
      <c r="D104" s="505"/>
      <c r="E104" s="505"/>
      <c r="F104" s="505"/>
      <c r="G104" s="505"/>
      <c r="H104" s="506"/>
    </row>
    <row r="105" spans="1:18">
      <c r="A105" s="504"/>
      <c r="B105" s="505"/>
      <c r="C105" s="505"/>
      <c r="D105" s="505"/>
      <c r="E105" s="505"/>
      <c r="F105" s="505"/>
      <c r="G105" s="505"/>
      <c r="H105" s="506"/>
    </row>
    <row r="106" spans="1:18" s="178" customFormat="1">
      <c r="A106" s="504"/>
      <c r="B106" s="505"/>
      <c r="C106" s="505"/>
      <c r="D106" s="505"/>
      <c r="E106" s="505"/>
      <c r="F106" s="505"/>
      <c r="G106" s="505"/>
      <c r="H106" s="506"/>
      <c r="I106" s="117"/>
      <c r="J106" s="117"/>
      <c r="K106" s="117"/>
      <c r="L106" s="117"/>
      <c r="M106" s="117"/>
      <c r="N106" s="117"/>
      <c r="O106" s="117"/>
      <c r="P106" s="117"/>
      <c r="Q106" s="117"/>
      <c r="R106" s="117"/>
    </row>
    <row r="107" spans="1:18" s="178" customFormat="1">
      <c r="A107" s="504"/>
      <c r="B107" s="505"/>
      <c r="C107" s="505"/>
      <c r="D107" s="505"/>
      <c r="E107" s="505"/>
      <c r="F107" s="505"/>
      <c r="G107" s="505"/>
      <c r="H107" s="506"/>
      <c r="I107" s="117"/>
      <c r="J107" s="117"/>
      <c r="K107" s="117"/>
      <c r="L107" s="117"/>
      <c r="M107" s="117"/>
      <c r="N107" s="117"/>
      <c r="O107" s="117"/>
      <c r="P107" s="117"/>
      <c r="Q107" s="117"/>
      <c r="R107" s="117"/>
    </row>
    <row r="108" spans="1:18" s="178" customFormat="1">
      <c r="A108" s="504"/>
      <c r="B108" s="505"/>
      <c r="C108" s="505"/>
      <c r="D108" s="505"/>
      <c r="E108" s="505"/>
      <c r="F108" s="505"/>
      <c r="G108" s="505"/>
      <c r="H108" s="506"/>
      <c r="I108" s="117"/>
      <c r="J108" s="117"/>
      <c r="K108" s="117"/>
      <c r="L108" s="117"/>
      <c r="M108" s="117"/>
      <c r="N108" s="117"/>
      <c r="O108" s="117"/>
      <c r="P108" s="117"/>
      <c r="Q108" s="117"/>
      <c r="R108" s="117"/>
    </row>
    <row r="109" spans="1:18" s="178" customFormat="1">
      <c r="A109" s="504"/>
      <c r="B109" s="505"/>
      <c r="C109" s="505"/>
      <c r="D109" s="505"/>
      <c r="E109" s="505"/>
      <c r="F109" s="505"/>
      <c r="G109" s="505"/>
      <c r="H109" s="506"/>
      <c r="I109" s="117"/>
      <c r="J109" s="117"/>
      <c r="K109" s="117"/>
      <c r="L109" s="117"/>
      <c r="M109" s="117"/>
      <c r="N109" s="117"/>
      <c r="O109" s="117"/>
      <c r="P109" s="117"/>
      <c r="Q109" s="117"/>
      <c r="R109" s="117"/>
    </row>
    <row r="110" spans="1:18" s="178" customFormat="1">
      <c r="A110" s="504"/>
      <c r="B110" s="505"/>
      <c r="C110" s="505"/>
      <c r="D110" s="505"/>
      <c r="E110" s="505"/>
      <c r="F110" s="505"/>
      <c r="G110" s="505"/>
      <c r="H110" s="506"/>
      <c r="I110" s="117"/>
      <c r="J110" s="117"/>
      <c r="K110" s="117"/>
      <c r="L110" s="117"/>
      <c r="M110" s="117"/>
      <c r="N110" s="117"/>
      <c r="O110" s="117"/>
      <c r="P110" s="117"/>
      <c r="Q110" s="117"/>
      <c r="R110" s="117"/>
    </row>
    <row r="111" spans="1:18" s="178" customFormat="1">
      <c r="A111" s="504"/>
      <c r="B111" s="505"/>
      <c r="C111" s="505"/>
      <c r="D111" s="505"/>
      <c r="E111" s="505"/>
      <c r="F111" s="505"/>
      <c r="G111" s="505"/>
      <c r="H111" s="506"/>
      <c r="I111" s="117"/>
      <c r="J111" s="117"/>
      <c r="K111" s="117"/>
      <c r="L111" s="117"/>
      <c r="M111" s="117"/>
      <c r="N111" s="117"/>
      <c r="O111" s="117"/>
      <c r="P111" s="117"/>
      <c r="Q111" s="117"/>
      <c r="R111" s="117"/>
    </row>
    <row r="112" spans="1:18" s="178" customFormat="1" ht="14.45" thickBot="1">
      <c r="A112" s="507"/>
      <c r="B112" s="508"/>
      <c r="C112" s="508"/>
      <c r="D112" s="508"/>
      <c r="E112" s="508"/>
      <c r="F112" s="508"/>
      <c r="G112" s="508"/>
      <c r="H112" s="509"/>
      <c r="I112" s="117"/>
      <c r="J112" s="117"/>
      <c r="K112" s="117"/>
      <c r="L112" s="117"/>
      <c r="M112" s="117"/>
      <c r="N112" s="117"/>
      <c r="O112" s="117"/>
      <c r="P112" s="117"/>
      <c r="Q112" s="117"/>
      <c r="R112" s="117"/>
    </row>
    <row r="113" spans="1:18" s="178"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373F4F762884C90BCB8CFDDBA87F8" ma:contentTypeVersion="15" ma:contentTypeDescription="Create a new document." ma:contentTypeScope="" ma:versionID="5a9ed7e34e0a9ed8f5d408a4b87ed589">
  <xsd:schema xmlns:xsd="http://www.w3.org/2001/XMLSchema" xmlns:xs="http://www.w3.org/2001/XMLSchema" xmlns:p="http://schemas.microsoft.com/office/2006/metadata/properties" xmlns:ns2="69fbbdd0-5367-4996-917c-6a57b3d73d1c" xmlns:ns3="a5c3a943-c132-4f58-b8f7-b2a64e9d4230" targetNamespace="http://schemas.microsoft.com/office/2006/metadata/properties" ma:root="true" ma:fieldsID="bf0e14b831814fce1705b8fe125f3d93" ns2:_="" ns3:_="">
    <xsd:import namespace="69fbbdd0-5367-4996-917c-6a57b3d73d1c"/>
    <xsd:import namespace="a5c3a943-c132-4f58-b8f7-b2a64e9d4230"/>
    <xsd:element name="properties">
      <xsd:complexType>
        <xsd:sequence>
          <xsd:element name="documentManagement">
            <xsd:complexType>
              <xsd:all>
                <xsd:element ref="ns2:Documenttype" minOccurs="0"/>
                <xsd:element ref="ns2:Workstream" minOccurs="0"/>
                <xsd:element ref="ns2:MediaServiceMetadata" minOccurs="0"/>
                <xsd:element ref="ns2:MediaServiceFastMetadata" minOccurs="0"/>
                <xsd:element ref="ns2:MediaServiceSearchProperties" minOccurs="0"/>
                <xsd:element ref="ns2:MediaServiceObjectDetectorVersions" minOccurs="0"/>
                <xsd:element ref="ns2:Internalorexternal_x003f_"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fbbdd0-5367-4996-917c-6a57b3d73d1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Template"/>
          <xsd:enumeration value="Guidance document"/>
        </xsd:restriction>
      </xsd:simpleType>
    </xsd:element>
    <xsd:element name="Workstream" ma:index="9" nillable="true" ma:displayName="Category" ma:format="Dropdown" ma:internalName="Workstream">
      <xsd:simpleType>
        <xsd:union memberTypes="dms:Text">
          <xsd:simpleType>
            <xsd:restriction base="dms:Choice">
              <xsd:enumeration value="Programme management"/>
              <xsd:enumeration value="Calls for proposals"/>
              <xsd:enumeration value="Co-creation"/>
              <xsd:enumeration value="Project approvals"/>
              <xsd:enumeration value="Project implementation"/>
              <xsd:enumeration value="Fund management"/>
              <xsd:enumeration value="Grants"/>
              <xsd:enumeration value="MEL"/>
              <xsd:enumeration value="Communications"/>
              <xsd:enumeration value="Expert Deployment"/>
              <xsd:enumeration value="Info Management"/>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Internalorexternal_x003f_" ma:index="14" nillable="true" ma:displayName="Internal or external?" ma:format="Dropdown" ma:internalName="Internalorexternal_x003f_">
      <xsd:simpleType>
        <xsd:restriction base="dms:Choice">
          <xsd:enumeration value="Internal"/>
          <xsd:enumeration value="External"/>
          <xsd:enumeration value="Both"/>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69fbbdd0-5367-4996-917c-6a57b3d73d1c">Template</Documenttype>
    <MediaLengthInSeconds xmlns="69fbbdd0-5367-4996-917c-6a57b3d73d1c" xsi:nil="true"/>
    <Workstream xmlns="69fbbdd0-5367-4996-917c-6a57b3d73d1c">Calls for proposals</Workstream>
    <Internalorexternal_x003f_ xmlns="69fbbdd0-5367-4996-917c-6a57b3d73d1c">External</Internalorexternal_x003f_>
    <SharedWithUsers xmlns="a5c3a943-c132-4f58-b8f7-b2a64e9d4230">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documentManagement>
</p:properties>
</file>

<file path=customXml/itemProps1.xml><?xml version="1.0" encoding="utf-8"?>
<ds:datastoreItem xmlns:ds="http://schemas.openxmlformats.org/officeDocument/2006/customXml" ds:itemID="{2583E9B0-AC29-4454-859E-670A384F895B}"/>
</file>

<file path=customXml/itemProps2.xml><?xml version="1.0" encoding="utf-8"?>
<ds:datastoreItem xmlns:ds="http://schemas.openxmlformats.org/officeDocument/2006/customXml" ds:itemID="{98E8740D-C4A0-4433-9AAE-AC6A9DB369D5}"/>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Bickerton, Will</cp:lastModifiedBy>
  <cp:revision>1</cp:revision>
  <dcterms:created xsi:type="dcterms:W3CDTF">2020-06-19T16:53:57Z</dcterms:created>
  <dcterms:modified xsi:type="dcterms:W3CDTF">2024-10-13T11:41:42Z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0x0101002BF373F4F762884C90BCB8CFDDBA87F8</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